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A84060\Desktop\"/>
    </mc:Choice>
  </mc:AlternateContent>
  <bookViews>
    <workbookView xWindow="0" yWindow="0" windowWidth="19200" windowHeight="11595" tabRatio="859"/>
  </bookViews>
  <sheets>
    <sheet name="FY 2018 Hospice " sheetId="1" r:id="rId1"/>
    <sheet name="FY 2018 No Quality Data " sheetId="3" r:id="rId2"/>
    <sheet name="Provider Instructions" sheetId="4" r:id="rId3"/>
    <sheet name="CBSA list" sheetId="2" r:id="rId4"/>
  </sheets>
  <definedNames>
    <definedName name="_xlnm.Print_Area" localSheetId="3">'CBSA list'!$A$1:$E$466</definedName>
    <definedName name="_xlnm.Print_Area" localSheetId="0">'FY 2018 Hospice '!$A$1:$H$39</definedName>
    <definedName name="_xlnm.Print_Area" localSheetId="1">'FY 2018 No Quality Data '!$A$1:$H$38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2" l="1"/>
  <c r="G38" i="3" l="1"/>
  <c r="H38" i="3" s="1"/>
  <c r="B38" i="3"/>
  <c r="C25" i="3"/>
  <c r="D12" i="2"/>
  <c r="G38" i="1" l="1"/>
  <c r="H38" i="1" s="1"/>
  <c r="B38" i="1" l="1"/>
  <c r="G6" i="3" l="1"/>
  <c r="E13" i="3" s="1"/>
  <c r="F5" i="3"/>
  <c r="C35" i="3" l="1"/>
  <c r="D35" i="3" s="1"/>
  <c r="E35" i="3" s="1"/>
  <c r="C28" i="3"/>
  <c r="C37" i="3"/>
  <c r="C34" i="3"/>
  <c r="C31" i="3"/>
  <c r="D31" i="3" s="1"/>
  <c r="E31" i="3" s="1"/>
  <c r="C36" i="3"/>
  <c r="D36" i="3" s="1"/>
  <c r="E36" i="3" s="1"/>
  <c r="C33" i="3"/>
  <c r="D33" i="3" s="1"/>
  <c r="E33" i="3" s="1"/>
  <c r="C30" i="3"/>
  <c r="D30" i="3" s="1"/>
  <c r="E30" i="3" s="1"/>
  <c r="C32" i="3"/>
  <c r="D32" i="3" s="1"/>
  <c r="E32" i="3" s="1"/>
  <c r="C29" i="3"/>
  <c r="D29" i="3" s="1"/>
  <c r="E29" i="3" s="1"/>
  <c r="E15" i="3"/>
  <c r="F13" i="3"/>
  <c r="F15" i="3" s="1"/>
  <c r="C13" i="3"/>
  <c r="C15" i="3" s="1"/>
  <c r="A17" i="3" s="1"/>
  <c r="G13" i="3"/>
  <c r="G15" i="3" s="1"/>
  <c r="D13" i="3"/>
  <c r="D15" i="3" s="1"/>
  <c r="H13" i="3"/>
  <c r="H15" i="3" s="1"/>
  <c r="D28" i="3" l="1"/>
  <c r="E28" i="3" s="1"/>
  <c r="C38" i="3"/>
  <c r="A21" i="3"/>
  <c r="A20" i="3"/>
  <c r="D34" i="3"/>
  <c r="E34" i="3"/>
  <c r="D37" i="3"/>
  <c r="E37" i="3" s="1"/>
  <c r="C25" i="1"/>
  <c r="D38" i="3" l="1"/>
  <c r="E38" i="3" s="1"/>
  <c r="G6" i="1"/>
  <c r="F5" i="1"/>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3" i="2"/>
  <c r="D32" i="2"/>
  <c r="D31" i="2"/>
  <c r="D30" i="2"/>
  <c r="D29" i="2"/>
  <c r="D28" i="2"/>
  <c r="D27" i="2"/>
  <c r="D26" i="2"/>
  <c r="D25" i="2"/>
  <c r="D24" i="2"/>
  <c r="D23" i="2"/>
  <c r="D22" i="2"/>
  <c r="D21" i="2"/>
  <c r="D20" i="2"/>
  <c r="D19" i="2"/>
  <c r="D18" i="2"/>
  <c r="D17" i="2"/>
  <c r="D16" i="2"/>
  <c r="D15" i="2"/>
  <c r="D14" i="2"/>
  <c r="D13" i="2"/>
  <c r="D11" i="2"/>
  <c r="D10" i="2"/>
  <c r="D9" i="2"/>
  <c r="D8" i="2"/>
  <c r="D7" i="2"/>
  <c r="D6" i="2"/>
  <c r="D5" i="2"/>
  <c r="H13" i="1" l="1"/>
  <c r="H15" i="1" s="1"/>
  <c r="D13" i="1"/>
  <c r="D15" i="1" s="1"/>
  <c r="G13" i="1"/>
  <c r="G15" i="1" s="1"/>
  <c r="C13" i="1"/>
  <c r="C15" i="1" s="1"/>
  <c r="F13" i="1"/>
  <c r="F15" i="1" s="1"/>
  <c r="E13" i="1"/>
  <c r="C34" i="1" l="1"/>
  <c r="C32" i="1"/>
  <c r="C33" i="1"/>
  <c r="E15" i="1"/>
  <c r="C30" i="1"/>
  <c r="C37" i="1"/>
  <c r="C35" i="1"/>
  <c r="C36" i="1"/>
  <c r="C31" i="1"/>
  <c r="C29" i="1"/>
  <c r="C28" i="1"/>
  <c r="A17" i="1"/>
  <c r="A20" i="1" s="1"/>
  <c r="A21" i="1" l="1"/>
  <c r="D28" i="1"/>
  <c r="E28" i="1" s="1"/>
  <c r="C38" i="1"/>
  <c r="D38" i="1" s="1"/>
  <c r="E38" i="1" s="1"/>
  <c r="D33" i="1"/>
  <c r="E33" i="1" s="1"/>
  <c r="D32" i="1"/>
  <c r="E32" i="1" s="1"/>
  <c r="D34" i="1"/>
  <c r="E34" i="1" s="1"/>
  <c r="D37" i="1"/>
  <c r="E37" i="1" s="1"/>
  <c r="D35" i="1"/>
  <c r="E35" i="1" s="1"/>
  <c r="D29" i="1"/>
  <c r="E29" i="1" s="1"/>
  <c r="D31" i="1"/>
  <c r="E31" i="1" s="1"/>
  <c r="D36" i="1"/>
  <c r="E36" i="1" s="1"/>
  <c r="D30" i="1"/>
  <c r="E30" i="1" s="1"/>
</calcChain>
</file>

<file path=xl/sharedStrings.xml><?xml version="1.0" encoding="utf-8"?>
<sst xmlns="http://schemas.openxmlformats.org/spreadsheetml/2006/main" count="1040" uniqueCount="539">
  <si>
    <t>Input data only in yellow highlighted boxes:</t>
  </si>
  <si>
    <t>DCN</t>
  </si>
  <si>
    <t>CBSA #</t>
  </si>
  <si>
    <t>FY 2018 Hospice Wage Index</t>
  </si>
  <si>
    <t>https://www.cms.gov/Medicare/Medicare-Fee-for-Service-Payment/Hospice/index.html</t>
  </si>
  <si>
    <t>All areas - no counties listed</t>
  </si>
  <si>
    <t>CBSA Code</t>
  </si>
  <si>
    <t>Name</t>
  </si>
  <si>
    <t>Wage Index (no floor)</t>
  </si>
  <si>
    <t>Wage Index</t>
  </si>
  <si>
    <t>ALABAMA</t>
  </si>
  <si>
    <t>Rural</t>
  </si>
  <si>
    <t>ALASKA</t>
  </si>
  <si>
    <t>ARIZONA</t>
  </si>
  <si>
    <t>ARKANSAS</t>
  </si>
  <si>
    <t>CALIFORNIA</t>
  </si>
  <si>
    <t>COLORADO</t>
  </si>
  <si>
    <t>CONNECTICUT</t>
  </si>
  <si>
    <r>
      <t>DELAWARE</t>
    </r>
    <r>
      <rPr>
        <vertAlign val="superscript"/>
        <sz val="11"/>
        <color rgb="FF000000"/>
        <rFont val="Calibri"/>
        <family val="2"/>
        <scheme val="minor"/>
      </rPr>
      <t>1</t>
    </r>
  </si>
  <si>
    <t>----------</t>
  </si>
  <si>
    <r>
      <t>1</t>
    </r>
    <r>
      <rPr>
        <sz val="11"/>
        <color rgb="FF000000"/>
        <rFont val="Calibri"/>
        <family val="2"/>
        <scheme val="minor"/>
      </rPr>
      <t xml:space="preserve">There are no rural areas in the State. </t>
    </r>
  </si>
  <si>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</si>
  <si>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</si>
  <si>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</si>
  <si>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</si>
  <si>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</si>
  <si>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</si>
  <si>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</si>
  <si>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</si>
  <si>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</si>
  <si>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</si>
  <si>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</si>
  <si>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</si>
  <si>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</si>
  <si>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</si>
  <si>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</si>
  <si>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</si>
  <si>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</si>
  <si>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</si>
  <si>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</si>
  <si>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</si>
  <si>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</si>
  <si>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r>
      <t>NEW JERSEY</t>
    </r>
    <r>
      <rPr>
        <vertAlign val="superscript"/>
        <sz val="11"/>
        <color rgb="FF000000"/>
        <rFont val="Calibri"/>
        <family val="2"/>
        <scheme val="minor"/>
      </rPr>
      <t>1</t>
    </r>
  </si>
  <si>
    <t>NEW MEXICO</t>
  </si>
  <si>
    <t>NEW YORK</t>
  </si>
  <si>
    <t>NORTH CAROLINA</t>
  </si>
  <si>
    <t>NORTH DAKOTA</t>
  </si>
  <si>
    <t>OHIO</t>
  </si>
  <si>
    <t>OKLAHOMA</t>
  </si>
  <si>
    <t>OREGON</t>
  </si>
  <si>
    <t>PENNSYLVANIA</t>
  </si>
  <si>
    <t>PUERTO RICO</t>
  </si>
  <si>
    <r>
      <t>RHODE ISLAND</t>
    </r>
    <r>
      <rPr>
        <vertAlign val="superscript"/>
        <sz val="11"/>
        <color rgb="FF000000"/>
        <rFont val="Calibri"/>
        <family val="2"/>
        <scheme val="minor"/>
      </rPr>
      <t>1</t>
    </r>
  </si>
  <si>
    <t>SOUTH CAROLINA</t>
  </si>
  <si>
    <t>SOUTH DAKOTA</t>
  </si>
  <si>
    <t>TENNESSEE</t>
  </si>
  <si>
    <t>TEXAS</t>
  </si>
  <si>
    <t>UTAH</t>
  </si>
  <si>
    <t>VERMONT</t>
  </si>
  <si>
    <t>VIRGIN ISLANDS</t>
  </si>
  <si>
    <t>VIRGINIA</t>
  </si>
  <si>
    <t>WASHINGTON</t>
  </si>
  <si>
    <t>WEST VIRGINIA</t>
  </si>
  <si>
    <t>WISCONSIN</t>
  </si>
  <si>
    <t>WYOMING</t>
  </si>
  <si>
    <t>GUAM</t>
  </si>
  <si>
    <t>Abilene, TX</t>
  </si>
  <si>
    <t>Urban</t>
  </si>
  <si>
    <t>Aguadilla-Isabela, PR</t>
  </si>
  <si>
    <t>Akron, OH</t>
  </si>
  <si>
    <t>Albany, GA</t>
  </si>
  <si>
    <t>Albany, OR</t>
  </si>
  <si>
    <t>Albany-Schenectady-Troy, NY</t>
  </si>
  <si>
    <t>Albuquerque, NM</t>
  </si>
  <si>
    <t>Alexandria, LA</t>
  </si>
  <si>
    <t>Allentown-Bethlehem-Easton, PA-NJ</t>
  </si>
  <si>
    <t>Altoona, PA</t>
  </si>
  <si>
    <t>Amarillo, TX</t>
  </si>
  <si>
    <t>Ames, IA</t>
  </si>
  <si>
    <t>Anaheim-Santa Ana-Irvine, CA</t>
  </si>
  <si>
    <t>Anchorage, AK</t>
  </si>
  <si>
    <t>Ann Arbor, MI</t>
  </si>
  <si>
    <t>Anniston-Oxford-Jacksonville, AL</t>
  </si>
  <si>
    <t>Appleton, WI</t>
  </si>
  <si>
    <t>Arecibo, PR</t>
  </si>
  <si>
    <t>Asheville, NC</t>
  </si>
  <si>
    <t>Athens-Clarke County, GA</t>
  </si>
  <si>
    <t>Atlanta-Sandy Springs-Roswell, GA</t>
  </si>
  <si>
    <t>Atlantic City-Hammonton, NJ</t>
  </si>
  <si>
    <t>Auburn-Opelika, AL</t>
  </si>
  <si>
    <t>Augusta-Richmond County, GA-SC</t>
  </si>
  <si>
    <t>Austin-Round Rock, TX</t>
  </si>
  <si>
    <t>Bakersfield, CA</t>
  </si>
  <si>
    <t>Baltimore-Columbia-Towson, MD</t>
  </si>
  <si>
    <t>Bangor, ME</t>
  </si>
  <si>
    <t>Barnstable Town, MA</t>
  </si>
  <si>
    <t>Baton Rouge, LA</t>
  </si>
  <si>
    <t>Battle Creek, MI</t>
  </si>
  <si>
    <t>Bay City, MI</t>
  </si>
  <si>
    <t>Beaumont-Port Arthur, TX</t>
  </si>
  <si>
    <t>Beckley, WV</t>
  </si>
  <si>
    <t>Bellingham, WA</t>
  </si>
  <si>
    <t>Bend-Redmond, OR</t>
  </si>
  <si>
    <t>Billings, MT</t>
  </si>
  <si>
    <t>Binghamton, NY</t>
  </si>
  <si>
    <t>Birmingham-Hoover, AL</t>
  </si>
  <si>
    <t>Bismarck, ND</t>
  </si>
  <si>
    <t>Blacksburg-Christiansburg-Radford, VA</t>
  </si>
  <si>
    <t>Bloomington, IL</t>
  </si>
  <si>
    <t>Bloomington, IN</t>
  </si>
  <si>
    <t>Bloomsburg-Berwick, PA</t>
  </si>
  <si>
    <t>Boise City, ID</t>
  </si>
  <si>
    <t>Boston, MA</t>
  </si>
  <si>
    <t>Boulder, CO</t>
  </si>
  <si>
    <t>Bowling Green, KY</t>
  </si>
  <si>
    <t>Bremerton-Silverdale, WA</t>
  </si>
  <si>
    <t>Bridgeport-Stamford-Norwalk, CT</t>
  </si>
  <si>
    <t>Brownsville-Harlingen, TX</t>
  </si>
  <si>
    <t>Brunswick, GA</t>
  </si>
  <si>
    <t>Buffalo-Cheektowaga-Niagara Falls, NY</t>
  </si>
  <si>
    <t>Burlington, NC</t>
  </si>
  <si>
    <t>Burlington-South Burlington, VT</t>
  </si>
  <si>
    <t>California-Lexington Park, MD</t>
  </si>
  <si>
    <t>Cambridge-Newton-Framingham, MA</t>
  </si>
  <si>
    <t>Camden, NJ</t>
  </si>
  <si>
    <t>Canton-Massillon, OH</t>
  </si>
  <si>
    <t>Cape Coral-Fort Myers, FL</t>
  </si>
  <si>
    <t>Cape Girardeau, MO-IL</t>
  </si>
  <si>
    <t>Carbondale-Marion, IL</t>
  </si>
  <si>
    <t>Carson City, NV</t>
  </si>
  <si>
    <t>Casper, WY</t>
  </si>
  <si>
    <t>Cedar Rapids, IA</t>
  </si>
  <si>
    <t>Chambersburg-Waynesboro, PA</t>
  </si>
  <si>
    <t>Champaign-Urbana, IL</t>
  </si>
  <si>
    <t>Charleston, WV</t>
  </si>
  <si>
    <t>Charleston-North Charleston, SC</t>
  </si>
  <si>
    <t>Charlotte-Concord-Gastonia, NC-SC</t>
  </si>
  <si>
    <t>Charlottesville, VA</t>
  </si>
  <si>
    <t>Chattanooga, TN-GA</t>
  </si>
  <si>
    <t>Cheyenne, WY</t>
  </si>
  <si>
    <t>Chicago-Naperville-Arlington Heights, IL</t>
  </si>
  <si>
    <t>Chico, CA</t>
  </si>
  <si>
    <t>Cincinnati, OH-KY-IN</t>
  </si>
  <si>
    <t>Clarksville, TN-KY</t>
  </si>
  <si>
    <t>Cleveland, TN</t>
  </si>
  <si>
    <t>Cleveland-Elyria, OH</t>
  </si>
  <si>
    <t>Coeur d'Alene, ID</t>
  </si>
  <si>
    <t>College Station-Bryan, TX</t>
  </si>
  <si>
    <t>Colorado Springs, CO</t>
  </si>
  <si>
    <t>Columbia, MO</t>
  </si>
  <si>
    <t>Columbia, SC</t>
  </si>
  <si>
    <t>Columbus, GA-AL</t>
  </si>
  <si>
    <t>Columbus, IN</t>
  </si>
  <si>
    <t>Columbus, OH</t>
  </si>
  <si>
    <t>Corpus Christi, TX</t>
  </si>
  <si>
    <t>Corvallis, OR</t>
  </si>
  <si>
    <t>Crestview-Fort Walton Beach-Destin, FL</t>
  </si>
  <si>
    <t>Cumberland, MD-WV</t>
  </si>
  <si>
    <t>Dallas-Plano-Irving, TX</t>
  </si>
  <si>
    <t>Dalton, GA</t>
  </si>
  <si>
    <t>Danville, IL</t>
  </si>
  <si>
    <t>Daphne-Fairhope-Foley, AL</t>
  </si>
  <si>
    <t>Davenport-Moline-Rock Island, IA-IL</t>
  </si>
  <si>
    <t>Dayton, OH</t>
  </si>
  <si>
    <t>Decatur, AL</t>
  </si>
  <si>
    <t>Decatur, IL</t>
  </si>
  <si>
    <t>Deltona-Daytona Beach-Ormond Beach, FL</t>
  </si>
  <si>
    <t>Denver-Aurora-Lakewood, CO</t>
  </si>
  <si>
    <t>Des Moines-West Des Moines, IA</t>
  </si>
  <si>
    <t>Detroit-Dearborn-Livonia, MI</t>
  </si>
  <si>
    <t>Dothan, AL</t>
  </si>
  <si>
    <t>Dover, DE</t>
  </si>
  <si>
    <t>Dubuque, IA</t>
  </si>
  <si>
    <t>Duluth, MN-WI</t>
  </si>
  <si>
    <t>Durham-Chapel Hill, NC</t>
  </si>
  <si>
    <t>Dutchess County-Putnam County, NY</t>
  </si>
  <si>
    <t>East Stroudsburg, PA</t>
  </si>
  <si>
    <t>Eau Claire, WI</t>
  </si>
  <si>
    <t>El Centro, CA</t>
  </si>
  <si>
    <t>Elgin, IL</t>
  </si>
  <si>
    <t>Elizabethtown-Fort Knox, KY</t>
  </si>
  <si>
    <t>Elkhart-Goshen, IN</t>
  </si>
  <si>
    <t>Elmira, NY</t>
  </si>
  <si>
    <t>El Paso, TX</t>
  </si>
  <si>
    <t>Enid, OK</t>
  </si>
  <si>
    <t>Erie, PA</t>
  </si>
  <si>
    <t>Eugene, OR</t>
  </si>
  <si>
    <t>Evansville, IN-KY</t>
  </si>
  <si>
    <t>Fairbanks, AK</t>
  </si>
  <si>
    <t>Fargo, ND-MN</t>
  </si>
  <si>
    <t>Farmington, NM</t>
  </si>
  <si>
    <t>Fayetteville, NC</t>
  </si>
  <si>
    <t>Fayetteville-Springdale-Rogers, AR-MO</t>
  </si>
  <si>
    <t>Flagstaff, AZ</t>
  </si>
  <si>
    <t>Flint, MI</t>
  </si>
  <si>
    <t>Florence, SC</t>
  </si>
  <si>
    <t>Florence-Muscle Shoals, AL</t>
  </si>
  <si>
    <t>Fond du Lac, WI</t>
  </si>
  <si>
    <t>Fort Collins, CO</t>
  </si>
  <si>
    <t>Fort Lauderdale-Pompano Beach-Deerfield Beach, FL</t>
  </si>
  <si>
    <t>Fort Smith, AR-OK</t>
  </si>
  <si>
    <t>Fort Wayne, IN</t>
  </si>
  <si>
    <t>Fort Worth-Arlington, TX</t>
  </si>
  <si>
    <t>Fresno, CA</t>
  </si>
  <si>
    <t>Gadsden, AL</t>
  </si>
  <si>
    <t>Gainesville, FL</t>
  </si>
  <si>
    <t>Gainesville, GA</t>
  </si>
  <si>
    <t>Gary, IN</t>
  </si>
  <si>
    <t>Gettysburg, PA</t>
  </si>
  <si>
    <t>Glens Falls, NY</t>
  </si>
  <si>
    <t>Goldsboro, NC</t>
  </si>
  <si>
    <t>Grand Forks, ND-MN</t>
  </si>
  <si>
    <t>Grand Island, NE</t>
  </si>
  <si>
    <t>Grand Junction, CO</t>
  </si>
  <si>
    <t>Grand Rapids-Wyoming, MI</t>
  </si>
  <si>
    <t>Grants Pass, OR</t>
  </si>
  <si>
    <t>Great Falls, MT</t>
  </si>
  <si>
    <t>Greeley, CO</t>
  </si>
  <si>
    <t>Green Bay, WI</t>
  </si>
  <si>
    <t>Greensboro-High Point, NC</t>
  </si>
  <si>
    <t>Greenville, NC</t>
  </si>
  <si>
    <t>Greenville-Anderson-Mauldin, SC</t>
  </si>
  <si>
    <t>Guayama, PR</t>
  </si>
  <si>
    <t>Gulfport-Biloxi-Pascagoula, MS</t>
  </si>
  <si>
    <t>Hagerstown-Martinsburg, MD-WV</t>
  </si>
  <si>
    <t>Hammond, LA</t>
  </si>
  <si>
    <t>Hanford-Corcoran, CA</t>
  </si>
  <si>
    <t>Harrisburg-Carlisle, PA</t>
  </si>
  <si>
    <t>Harrisonburg, VA</t>
  </si>
  <si>
    <t>Hartford-West Hartford-East Hartford, CT</t>
  </si>
  <si>
    <t>Hattiesburg, MS</t>
  </si>
  <si>
    <t>Hickory-Lenoir-Morganton, NC</t>
  </si>
  <si>
    <t>Hilton Head Island-Bluffton-Beaufort, SC</t>
  </si>
  <si>
    <t>Hinesville-Fort Stewart, GA</t>
  </si>
  <si>
    <t>Homosassa Springs, FL</t>
  </si>
  <si>
    <t>Hot Springs, AR</t>
  </si>
  <si>
    <t>Houma-Thibodaux, LA</t>
  </si>
  <si>
    <t>Houston-The Woodlands-Sugar Land, TX</t>
  </si>
  <si>
    <t>Huntington-Ashland, WV-KY-OH</t>
  </si>
  <si>
    <t>Huntsville, AL</t>
  </si>
  <si>
    <t>Idaho Falls, ID</t>
  </si>
  <si>
    <t>Indianapolis-Carmel-Anderson, IN</t>
  </si>
  <si>
    <t>Iowa City, IA</t>
  </si>
  <si>
    <t>Ithaca, NY</t>
  </si>
  <si>
    <t>Jackson, MI</t>
  </si>
  <si>
    <t>Jackson, MS</t>
  </si>
  <si>
    <t>Jackson, TN</t>
  </si>
  <si>
    <t>Jacksonville, FL</t>
  </si>
  <si>
    <t>Jacksonville, NC</t>
  </si>
  <si>
    <t>Janesville-Beloit, WI</t>
  </si>
  <si>
    <t>Jefferson City, MO</t>
  </si>
  <si>
    <t>Johnson City, TN</t>
  </si>
  <si>
    <t>Johnstown, PA</t>
  </si>
  <si>
    <t>Jonesboro, AR</t>
  </si>
  <si>
    <t>Joplin, MO</t>
  </si>
  <si>
    <t>Kahului-Wailuku-Lahaina, HI</t>
  </si>
  <si>
    <t>Kalamazoo-Portage, MI</t>
  </si>
  <si>
    <t>Kankakee, IL</t>
  </si>
  <si>
    <t>Kansas City, MO-KS</t>
  </si>
  <si>
    <t>Kennewick-Richland, WA</t>
  </si>
  <si>
    <t>Killeen-Temple, TX</t>
  </si>
  <si>
    <t>Kingsport-Bristol-Bristol, TN-VA</t>
  </si>
  <si>
    <t>Kingston, NY</t>
  </si>
  <si>
    <t>Knoxville, TN</t>
  </si>
  <si>
    <t>Kokomo, IN</t>
  </si>
  <si>
    <t>La Crosse-Onalaska, WI-MN</t>
  </si>
  <si>
    <t>Lafayette, LA</t>
  </si>
  <si>
    <t>Lafayette-West Lafayette, IN</t>
  </si>
  <si>
    <t>Lake Charles, LA</t>
  </si>
  <si>
    <t>Lake County-Kenosha County, IL-WI</t>
  </si>
  <si>
    <t>Lake Havasu City-Kingman, AZ</t>
  </si>
  <si>
    <t>Lakeland-Winter Haven, FL</t>
  </si>
  <si>
    <t>Lancaster, PA</t>
  </si>
  <si>
    <t>Lansing-East Lansing, MI</t>
  </si>
  <si>
    <t>Laredo, TX</t>
  </si>
  <si>
    <t>Las Cruces, NM</t>
  </si>
  <si>
    <t>Las Vegas-Henderson-Paradise, NV</t>
  </si>
  <si>
    <t>Lawrence, KS</t>
  </si>
  <si>
    <t>Lawton, OK</t>
  </si>
  <si>
    <t>Lebanon, PA</t>
  </si>
  <si>
    <t>Lewiston, ID-WA</t>
  </si>
  <si>
    <t>Lewiston-Auburn, ME</t>
  </si>
  <si>
    <t>Lexington-Fayette, KY</t>
  </si>
  <si>
    <t>Lima, OH</t>
  </si>
  <si>
    <t>Lincoln, NE</t>
  </si>
  <si>
    <t>Little Rock-North Little Rock-Conway, AR</t>
  </si>
  <si>
    <t>Logan, UT-ID</t>
  </si>
  <si>
    <t>Longview, TX</t>
  </si>
  <si>
    <t>Longview, WA</t>
  </si>
  <si>
    <t>Los Angeles-Long Beach-Glendale, CA</t>
  </si>
  <si>
    <t>Louisville/Jefferson County, KY-IN</t>
  </si>
  <si>
    <t>Lubbock, TX</t>
  </si>
  <si>
    <t>Lynchburg, VA</t>
  </si>
  <si>
    <t>Macon, GA</t>
  </si>
  <si>
    <t>Madera, CA</t>
  </si>
  <si>
    <t>Madison, WI</t>
  </si>
  <si>
    <t>Manchester-Nashua, NH</t>
  </si>
  <si>
    <t>Manhattan, KS</t>
  </si>
  <si>
    <t>Mankato-North Mankato, MN</t>
  </si>
  <si>
    <t>Mansfield, OH</t>
  </si>
  <si>
    <t>Mayagüez, PR</t>
  </si>
  <si>
    <t>McAllen-Edinburg-Mission, TX</t>
  </si>
  <si>
    <t>Medford, OR</t>
  </si>
  <si>
    <t>Memphis, TN-MS-AR</t>
  </si>
  <si>
    <t>Merced, CA</t>
  </si>
  <si>
    <t>Miami-Miami Beach-Kendall, FL</t>
  </si>
  <si>
    <t>Michigan City-La Porte, IN</t>
  </si>
  <si>
    <t>Midland, MI</t>
  </si>
  <si>
    <t>Midland, TX</t>
  </si>
  <si>
    <t>Milwaukee-Waukesha-West Allis, WI</t>
  </si>
  <si>
    <t>Minneapolis-St. Paul-Bloomington, MN-WI</t>
  </si>
  <si>
    <t>Missoula, MT</t>
  </si>
  <si>
    <t>Mobile, AL</t>
  </si>
  <si>
    <t>Modesto, CA</t>
  </si>
  <si>
    <t>Monroe, LA</t>
  </si>
  <si>
    <t>Monroe, MI</t>
  </si>
  <si>
    <t>Montgomery, AL</t>
  </si>
  <si>
    <t>Montgomery County-Bucks County-Chester County, PA</t>
  </si>
  <si>
    <t>Morgantown, WV</t>
  </si>
  <si>
    <t>Morristown, TN</t>
  </si>
  <si>
    <t>Mount Vernon-Anacortes, WA</t>
  </si>
  <si>
    <t>Muncie, IN</t>
  </si>
  <si>
    <t>Muskegon, MI</t>
  </si>
  <si>
    <t>Myrtle Beach-Conway-North Myrtle Beach, SC-NC</t>
  </si>
  <si>
    <t>Napa, CA</t>
  </si>
  <si>
    <t>Naples-Immokalee-Marco Island, FL</t>
  </si>
  <si>
    <t>Nashville-Davidson--Murfreesboro--Franklin, TN</t>
  </si>
  <si>
    <t>Nassau County-Suffolk County, NY</t>
  </si>
  <si>
    <t>Newark, NJ-PA</t>
  </si>
  <si>
    <t>New Bern, NC</t>
  </si>
  <si>
    <t>New Haven-Milford, CT</t>
  </si>
  <si>
    <t>New Orleans-Metairie, LA</t>
  </si>
  <si>
    <t>New York-Jersey City-White Plains, NY-NJ</t>
  </si>
  <si>
    <t>Niles-Benton Harbor, MI</t>
  </si>
  <si>
    <t>North Port-Sarasota-Bradenton, FL</t>
  </si>
  <si>
    <t>Norwich-New London, CT</t>
  </si>
  <si>
    <t>Oakland-Hayward-Berkeley, CA</t>
  </si>
  <si>
    <t>Ocala, FL</t>
  </si>
  <si>
    <t>Ocean City, NJ</t>
  </si>
  <si>
    <t>Odessa, TX</t>
  </si>
  <si>
    <t>Ogden-Clearfield, UT</t>
  </si>
  <si>
    <t>Oklahoma City, OK</t>
  </si>
  <si>
    <t>Olympia-Tumwater, WA</t>
  </si>
  <si>
    <t>Omaha-Council Bluffs, NE-IA</t>
  </si>
  <si>
    <t>Orlando-Kissimmee-Sanford, FL</t>
  </si>
  <si>
    <t>Oshkosh-Neenah, WI</t>
  </si>
  <si>
    <t>Owensboro, KY</t>
  </si>
  <si>
    <t>Oxnard-Thousand Oaks-Ventura, CA</t>
  </si>
  <si>
    <t>Palm Bay-Melbourne-Titusville, FL</t>
  </si>
  <si>
    <t>Panama City, FL</t>
  </si>
  <si>
    <t>Parkersburg-Vienna, WV</t>
  </si>
  <si>
    <t>Pensacola-Ferry Pass-Brent, FL</t>
  </si>
  <si>
    <t>Peoria, IL</t>
  </si>
  <si>
    <t>Philadelphia, PA</t>
  </si>
  <si>
    <t>Phoenix-Mesa-Scottsdale, AZ</t>
  </si>
  <si>
    <t>Pine Bluff, AR</t>
  </si>
  <si>
    <t>Pittsburgh, PA</t>
  </si>
  <si>
    <t>Pittsfield, MA</t>
  </si>
  <si>
    <t>Pocatello, ID</t>
  </si>
  <si>
    <t>Ponce, PR</t>
  </si>
  <si>
    <t>Portland-South Portland, ME</t>
  </si>
  <si>
    <t>Portland-Vancouver-Hillsboro, OR-WA</t>
  </si>
  <si>
    <t>Port St. Lucie, FL</t>
  </si>
  <si>
    <t>Prescott, AZ</t>
  </si>
  <si>
    <t>Providence-Warwick, RI-MA</t>
  </si>
  <si>
    <t>Provo-Orem, UT</t>
  </si>
  <si>
    <t>Pueblo, CO</t>
  </si>
  <si>
    <t>Punta Gorda, FL</t>
  </si>
  <si>
    <t>Racine, WI</t>
  </si>
  <si>
    <t>Raleigh, NC</t>
  </si>
  <si>
    <t>Rapid City, SD</t>
  </si>
  <si>
    <t>Reading, PA</t>
  </si>
  <si>
    <t>Redding, CA</t>
  </si>
  <si>
    <t>Reno, NV</t>
  </si>
  <si>
    <t>Richmond, VA</t>
  </si>
  <si>
    <t>Riverside-San Bernardino-Ontario, CA</t>
  </si>
  <si>
    <t>Roanoke, VA</t>
  </si>
  <si>
    <t>Rochester, MN</t>
  </si>
  <si>
    <t>Rochester, NY</t>
  </si>
  <si>
    <t>Rockford, IL</t>
  </si>
  <si>
    <t>Rockingham County-Strafford County, NH</t>
  </si>
  <si>
    <t>Rocky Mount, NC</t>
  </si>
  <si>
    <t>Rome, GA</t>
  </si>
  <si>
    <t>Sacramento--Roseville--Arden-Arcade, CA</t>
  </si>
  <si>
    <t>Saginaw, MI</t>
  </si>
  <si>
    <t>St. Cloud, MN</t>
  </si>
  <si>
    <t>St. George, UT</t>
  </si>
  <si>
    <t>St. Joseph, MO-KS</t>
  </si>
  <si>
    <t>St. Louis, MO-IL</t>
  </si>
  <si>
    <t>Salem, OR</t>
  </si>
  <si>
    <t>Salinas, CA</t>
  </si>
  <si>
    <t>Salisbury, MD-DE</t>
  </si>
  <si>
    <t>Salt Lake City, UT</t>
  </si>
  <si>
    <t>San Angelo, TX</t>
  </si>
  <si>
    <t>San Antonio-New Braunfels, TX</t>
  </si>
  <si>
    <t>San Diego-Carlsbad, CA</t>
  </si>
  <si>
    <t>San Francisco-Redwood City-South San Francisco, CA</t>
  </si>
  <si>
    <t>San Germán, PR</t>
  </si>
  <si>
    <t>San Jose-Sunnyvale-Santa Clara, CA</t>
  </si>
  <si>
    <t>San Juan-Carolina-Caguas, PR</t>
  </si>
  <si>
    <t>San Luis Obispo-Paso Robles-Arroyo Grande, CA</t>
  </si>
  <si>
    <t>San Rafael, CA</t>
  </si>
  <si>
    <t>Santa Cruz-Watsonville, CA</t>
  </si>
  <si>
    <t>Santa Fe, NM</t>
  </si>
  <si>
    <t>Santa Maria-Santa Barbara, CA</t>
  </si>
  <si>
    <t>Santa Rosa, CA</t>
  </si>
  <si>
    <t>Savannah, GA</t>
  </si>
  <si>
    <t>Scranton--Wilkes-Barre--Hazleton, PA</t>
  </si>
  <si>
    <t>Seattle-Bellevue-Everett, WA</t>
  </si>
  <si>
    <t>Sebastian-Vero Beach, FL</t>
  </si>
  <si>
    <t>Sebring, FL</t>
  </si>
  <si>
    <t>Sheboygan, WI</t>
  </si>
  <si>
    <t>Sherman-Denison, TX</t>
  </si>
  <si>
    <t>Shreveport-Bossier City, LA</t>
  </si>
  <si>
    <t>Sierra Vista-Douglas, AZ</t>
  </si>
  <si>
    <t>Silver Spring-Frederick-Rockville, MD</t>
  </si>
  <si>
    <t>Sioux City, IA-NE-SD</t>
  </si>
  <si>
    <t>Sioux Falls, SD</t>
  </si>
  <si>
    <t>South Bend-Mishawaka, IN-MI</t>
  </si>
  <si>
    <t>Spartanburg, SC</t>
  </si>
  <si>
    <t>Spokane-Spokane Valley, WA</t>
  </si>
  <si>
    <t>Springfield, IL</t>
  </si>
  <si>
    <t>Springfield, MA</t>
  </si>
  <si>
    <t>Springfield, MO</t>
  </si>
  <si>
    <t>Springfield, OH</t>
  </si>
  <si>
    <t>State College, PA</t>
  </si>
  <si>
    <t>Staunton-Waynesboro, VA</t>
  </si>
  <si>
    <t>Stockton-Lodi, CA</t>
  </si>
  <si>
    <t>Sumter, SC</t>
  </si>
  <si>
    <t>Syracuse, NY</t>
  </si>
  <si>
    <t>Tacoma-Lakewood, WA</t>
  </si>
  <si>
    <t>Tallahassee, FL</t>
  </si>
  <si>
    <t>Tampa-St. Petersburg-Clearwater, FL</t>
  </si>
  <si>
    <t>Terre Haute, IN</t>
  </si>
  <si>
    <t>Texarkana, TX-AR</t>
  </si>
  <si>
    <t>The Villages, FL</t>
  </si>
  <si>
    <t>Toledo, OH</t>
  </si>
  <si>
    <t>Topeka, KS</t>
  </si>
  <si>
    <t>Trenton, NJ</t>
  </si>
  <si>
    <t>Tucson, AZ</t>
  </si>
  <si>
    <t>Tulsa, OK</t>
  </si>
  <si>
    <t>Tuscaloosa, AL</t>
  </si>
  <si>
    <t>Tyler, TX</t>
  </si>
  <si>
    <t>Urban Honolulu, HI</t>
  </si>
  <si>
    <t>Utica-Rome, NY</t>
  </si>
  <si>
    <t>Valdosta, GA</t>
  </si>
  <si>
    <t>Vallejo-Fairfield, CA</t>
  </si>
  <si>
    <t>Victoria, TX</t>
  </si>
  <si>
    <t>Vineland-Bridgeton, NJ</t>
  </si>
  <si>
    <t>Virginia Beach-Norfolk-Newport News, VA-NC</t>
  </si>
  <si>
    <t>Visalia-Porterville, CA</t>
  </si>
  <si>
    <t>Waco, TX</t>
  </si>
  <si>
    <t>Walla Walla, WA</t>
  </si>
  <si>
    <t>Warner Robins, GA</t>
  </si>
  <si>
    <t>Warren-Troy-Farmington Hills, MI</t>
  </si>
  <si>
    <t>Washington-Arlington-Alexandria, DC-VA-MD-WV</t>
  </si>
  <si>
    <t>Waterloo-Cedar Falls, IA</t>
  </si>
  <si>
    <t>Watertown-Fort Drum, NY</t>
  </si>
  <si>
    <t>Wausau, WI</t>
  </si>
  <si>
    <t>Weirton-Steubenville, WV-OH</t>
  </si>
  <si>
    <t>Wenatchee, WA</t>
  </si>
  <si>
    <t>West Palm Beach-Boca Raton-Delray Beach, FL</t>
  </si>
  <si>
    <t>Wheeling, WV-OH</t>
  </si>
  <si>
    <t>Wichita, KS</t>
  </si>
  <si>
    <t>Wichita Falls, TX</t>
  </si>
  <si>
    <t>Williamsport, PA</t>
  </si>
  <si>
    <t>Wilmington, DE-MD-NJ</t>
  </si>
  <si>
    <t>Wilmington, NC</t>
  </si>
  <si>
    <t>Winchester, VA-WV</t>
  </si>
  <si>
    <t>Winston-Salem, NC</t>
  </si>
  <si>
    <t>Worcester, MA-CT</t>
  </si>
  <si>
    <t>Yakima, WA</t>
  </si>
  <si>
    <t>York-Hanover, PA</t>
  </si>
  <si>
    <t>Youngstown-Warren-Boardman, OH-PA</t>
  </si>
  <si>
    <t>Yuba City, CA</t>
  </si>
  <si>
    <t>Yuma, AZ</t>
  </si>
  <si>
    <t>Area:</t>
  </si>
  <si>
    <t>CBSA associated wage index:</t>
  </si>
  <si>
    <t>Level of care revenue codes:</t>
  </si>
  <si>
    <t>Rev code billed units:</t>
  </si>
  <si>
    <t>Total National Rate</t>
  </si>
  <si>
    <t>Labor Share</t>
  </si>
  <si>
    <t>Non-Labor Share</t>
  </si>
  <si>
    <t>Payment per rev code:</t>
  </si>
  <si>
    <t>Date of death</t>
  </si>
  <si>
    <t>EOL span</t>
  </si>
  <si>
    <t>x CHC rate</t>
  </si>
  <si>
    <t>2% reduction</t>
  </si>
  <si>
    <t>Reimb pge 31</t>
  </si>
  <si>
    <t>Wage adjusted rates:</t>
  </si>
  <si>
    <r>
      <rPr>
        <b/>
        <sz val="11"/>
        <color theme="1"/>
        <rFont val="Calibri"/>
        <family val="2"/>
        <scheme val="minor"/>
      </rPr>
      <t>651</t>
    </r>
    <r>
      <rPr>
        <sz val="11"/>
        <color theme="1"/>
        <rFont val="Calibri"/>
        <family val="2"/>
        <scheme val="minor"/>
      </rPr>
      <t xml:space="preserve"> Routine Home Care Days 1 - 60</t>
    </r>
  </si>
  <si>
    <r>
      <rPr>
        <b/>
        <sz val="11"/>
        <color theme="1"/>
        <rFont val="Calibri"/>
        <family val="2"/>
        <scheme val="minor"/>
      </rPr>
      <t>651</t>
    </r>
    <r>
      <rPr>
        <sz val="11"/>
        <color theme="1"/>
        <rFont val="Calibri"/>
        <family val="2"/>
        <scheme val="minor"/>
      </rPr>
      <t xml:space="preserve"> Routine Home Care Days 61+</t>
    </r>
  </si>
  <si>
    <r>
      <rPr>
        <b/>
        <sz val="11"/>
        <color theme="1"/>
        <rFont val="Calibri"/>
        <family val="2"/>
        <scheme val="minor"/>
      </rPr>
      <t>655</t>
    </r>
    <r>
      <rPr>
        <sz val="11"/>
        <color theme="1"/>
        <rFont val="Calibri"/>
        <family val="2"/>
        <scheme val="minor"/>
      </rPr>
      <t xml:space="preserve"> Inpatient Respite </t>
    </r>
  </si>
  <si>
    <r>
      <rPr>
        <b/>
        <sz val="11"/>
        <color theme="1"/>
        <rFont val="Calibri"/>
        <family val="2"/>
        <scheme val="minor"/>
      </rPr>
      <t>656</t>
    </r>
    <r>
      <rPr>
        <sz val="11"/>
        <color theme="1"/>
        <rFont val="Calibri"/>
        <family val="2"/>
        <scheme val="minor"/>
      </rPr>
      <t xml:space="preserve"> General Inpatient</t>
    </r>
  </si>
  <si>
    <r>
      <rPr>
        <b/>
        <sz val="11"/>
        <color theme="1"/>
        <rFont val="Calibri"/>
        <family val="2"/>
        <scheme val="minor"/>
      </rPr>
      <t>652</t>
    </r>
    <r>
      <rPr>
        <sz val="11"/>
        <color theme="1"/>
        <rFont val="Calibri"/>
        <family val="2"/>
        <scheme val="minor"/>
      </rPr>
      <t xml:space="preserve"> Continuous Home Care per 24 HOUR  DAY</t>
    </r>
  </si>
  <si>
    <r>
      <rPr>
        <b/>
        <sz val="11"/>
        <color theme="1"/>
        <rFont val="Calibri"/>
        <family val="2"/>
        <scheme val="minor"/>
      </rPr>
      <t>652</t>
    </r>
    <r>
      <rPr>
        <sz val="11"/>
        <color theme="1"/>
        <rFont val="Calibri"/>
        <family val="2"/>
        <scheme val="minor"/>
      </rPr>
      <t xml:space="preserve"> Continuous Home Care 
per HOUR</t>
    </r>
  </si>
  <si>
    <t>-------------------------------------------------------------------------------------------------------------------------------------------------------</t>
  </si>
  <si>
    <t>N/A</t>
  </si>
  <si>
    <t>CMS CR 10131</t>
  </si>
  <si>
    <t>Effective 01/01/16, Medicare implemented service intensity add-on (SIA) payments for hospice social worker and nursing visits provided during the end of life (EOL).  The EOL SIA add-on payment applies to revenue code 055x with G0299 and/or rev code 056x (excludes 0569 and PM modifier), within 7 days of the date of death provided during a routine home care (RHC) level of care.  The EOL SIA payment is made in addition to the per diem rate for the RHC level of care and equals the Continuous Home Care (CHC) hourly rate multiplied by the hours of nursing/social work service (for at least 15 minutes and up to 4 hours total) that occurred on a RHC day during the last seven days of life.</t>
  </si>
  <si>
    <t>Line level payment calculation for EOL SIA payments</t>
  </si>
  <si>
    <t>FY 2018 HOSPICE PAYMENT RATE CALCULATOR
Claim dates of service 10/01/17 thru 09/30/18</t>
  </si>
  <si>
    <r>
      <t xml:space="preserve">FY 2018 HOSPICE PAYMENT RATE CALCULATOR
</t>
    </r>
    <r>
      <rPr>
        <b/>
        <sz val="12"/>
        <color rgb="FFFF0000"/>
        <rFont val="Calibri"/>
        <family val="2"/>
        <scheme val="minor"/>
      </rPr>
      <t>Penalty Reduction for Hospice Agencies that DO NOT Submit Required Quality Data (IOM 30.2.1)</t>
    </r>
    <r>
      <rPr>
        <b/>
        <sz val="12"/>
        <color rgb="FF0070C0"/>
        <rFont val="Calibri"/>
        <family val="2"/>
        <scheme val="minor"/>
      </rPr>
      <t xml:space="preserve">
Claim dates of service 10/01/17 thru 09/30/18</t>
    </r>
  </si>
  <si>
    <t>Cell B5 - DCN - not required but helpful to have</t>
  </si>
  <si>
    <t xml:space="preserve">Enter claim information into the yellow highlighted fields only: </t>
  </si>
  <si>
    <t>Level of Care payment rate calculation steps:</t>
  </si>
  <si>
    <t xml:space="preserve">Provider Payment </t>
  </si>
  <si>
    <t>Sequestration Reduction (value code 73)</t>
  </si>
  <si>
    <t>Hospice pricer wage adjusted level of care payment calculation</t>
  </si>
  <si>
    <t>Cell C14 - Rev code 651 billed units - Routine Home Care Days 1-60</t>
  </si>
  <si>
    <t>Cell D14 - Rev code 651 billed units - Routine Home Care Days 61 and greater</t>
  </si>
  <si>
    <t>Cell E14 - Rev code 652 billed units - Continuous Home Care per HOUR</t>
  </si>
  <si>
    <t xml:space="preserve">Cell F14 - Rev code 655 billed units - Inpatient Respite Care </t>
  </si>
  <si>
    <t xml:space="preserve">Cell G14 - Rev code 656 billed units - General Inpatient Care </t>
  </si>
  <si>
    <t xml:space="preserve">Cell H14 - Rev code 652 billed units - Continuous Home Care per 24 HOUR DAY </t>
  </si>
  <si>
    <t>Determine which calculation sheet applies to your claim.  
- The 'FY Hospice' is for calculating both the wage adjusted level of care payment using the current fiscal year payment rates, and the line level payment for the End of Life Service Intensity Add-on (EOL SIA).
- The 'FY No Quality Data' is used for calculating the above referenced hospice payments to agencies that did not submit required quality data and are therefore under a 2 percentage point reduction for the fiscal year.</t>
  </si>
  <si>
    <r>
      <rPr>
        <b/>
        <sz val="11"/>
        <color theme="1"/>
        <rFont val="Calibri"/>
        <family val="2"/>
        <scheme val="minor"/>
      </rPr>
      <t>655</t>
    </r>
    <r>
      <rPr>
        <sz val="11"/>
        <color theme="1"/>
        <rFont val="Calibri"/>
        <family val="2"/>
        <scheme val="minor"/>
      </rPr>
      <t xml:space="preserve"> Inpatient Respite</t>
    </r>
  </si>
  <si>
    <t>Disclaimer: this is an estimate only and may not match exactly due to rounding inconsistencies with the Hospice pricer</t>
  </si>
  <si>
    <t>Physician Services</t>
  </si>
  <si>
    <t>Include Sequestration</t>
  </si>
  <si>
    <t>Excludes Sequestration</t>
  </si>
  <si>
    <t>DATE</t>
  </si>
  <si>
    <t>UNITS</t>
  </si>
  <si>
    <t>Additional payments for Physican Services from Cell H38 (if applicable)</t>
  </si>
  <si>
    <r>
      <t xml:space="preserve">Cell B6 - CBSA # - required. Found in value code 61 and/or G8. 
</t>
    </r>
    <r>
      <rPr>
        <b/>
        <sz val="11"/>
        <color theme="1"/>
        <rFont val="Calibri"/>
        <family val="2"/>
        <scheme val="minor"/>
      </rPr>
      <t>NOTE:</t>
    </r>
    <r>
      <rPr>
        <sz val="11"/>
        <color theme="1"/>
        <rFont val="Calibri"/>
        <family val="2"/>
        <scheme val="minor"/>
      </rPr>
      <t xml:space="preserve"> </t>
    </r>
    <r>
      <rPr>
        <i/>
        <sz val="11"/>
        <color theme="1"/>
        <rFont val="Calibri"/>
        <family val="2"/>
        <scheme val="minor"/>
      </rPr>
      <t xml:space="preserve"> If cells F5 and G6 are not updated when the CBSA# is entered, there is an error in the entry. Double check, make sure there are no spaces and the correct CBSA# is being entered. </t>
    </r>
  </si>
  <si>
    <t>The hospice pricer wage adjusted level of care payment calculation is displayed in cell B17</t>
  </si>
  <si>
    <t xml:space="preserve">If applicable, enter additional payments: </t>
  </si>
  <si>
    <t>Cell B18 - EOL SIA payment calculated below in cell C38</t>
  </si>
  <si>
    <t>Cell B19 - Physician services (rev code 657) from cell H38</t>
  </si>
  <si>
    <t>Sequestration reduction will be displayed in cell B20</t>
  </si>
  <si>
    <t>Provider reimbursement will be displayed in cell B21</t>
  </si>
  <si>
    <t>Calculation for each line level EOL SIA payment is displayed in cells C28 through E37</t>
  </si>
  <si>
    <t>The wage adjusted SIA payment amount is displayed in cell C38.  Enter this amount in cell B18 to calculate the provider payment inclusive of the add-on.</t>
  </si>
  <si>
    <t>Cells G28 - G37 - Enter the Medicare payment amounts for physician services on the claim</t>
  </si>
  <si>
    <t>The cumulative total for physician services is displayed in cell H38. Enter this amount in cell B19 to calculate the provider payment inclusive of the physician services</t>
  </si>
  <si>
    <t>Enter beneficiary date of death in cell C24 using MM/DD/YY format.  The EOL span is calculated and displayed in cell C25</t>
  </si>
  <si>
    <r>
      <t xml:space="preserve">Enter line item date for services eligible for add-on payment in cells A28 - A37 as applicable. 
</t>
    </r>
    <r>
      <rPr>
        <b/>
        <sz val="11"/>
        <color theme="1"/>
        <rFont val="Calibri"/>
        <family val="2"/>
        <scheme val="minor"/>
      </rPr>
      <t>Important Note:</t>
    </r>
    <r>
      <rPr>
        <i/>
        <sz val="11"/>
        <color theme="1"/>
        <rFont val="Calibri"/>
        <family val="2"/>
        <scheme val="minor"/>
      </rPr>
      <t xml:space="preserve"> In the FISS system, the EOL SIA payment is displayed on the first applicable visit line for that date.</t>
    </r>
  </si>
  <si>
    <t>Enter units billed for services eligible for add-on payment by date in cells B28 - B37.  
Remember: the EOL SIA payment is stored on the first applicable visit line for that date</t>
  </si>
  <si>
    <t>Additional payments for EOL SIA from cell C38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</si>
</sst>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0.0000"/>
    <numFmt numFmtId="165" formatCode="0.0000_)"/>
    <numFmt numFmtId="166" formatCode="m/d;@"/>
    <numFmt numFmtId="167" formatCode="0.00_)"/>
    <numFmt numFmtId="168" formatCode="&quot;$&quot;#,##0.0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vertAlign val="superscript"/>
      <sz val="11"/>
      <color rgb="FF000000"/>
      <name val="Calibri"/>
      <family val="2"/>
      <scheme val="minor"/>
    </font>
    <font>
      <sz val="11"/>
      <color rgb="FF000000"/>
      <name val="Calibri"/>
      <family val="2"/>
      <scheme val="minor"/>
    </font>
    <font>
      <i/>
      <sz val="11"/>
      <color theme="1"/>
      <name val="Calibri"/>
      <family val="2"/>
      <scheme val="minor"/>
    </font>
    <font>
      <sz val="10"/>
      <color theme="1"/>
      <name val="Calibri"/>
      <family val="2"/>
      <scheme val="minor"/>
    </font>
    <font>
      <u val="doubleAccounting"/>
      <sz val="11"/>
      <color theme="1"/>
      <name val="Calibri"/>
      <family val="2"/>
      <scheme val="minor"/>
    </font>
    <font>
      <i/>
      <sz val="10"/>
      <color theme="1"/>
      <name val="Calibri"/>
      <family val="2"/>
      <scheme val="minor"/>
    </font>
    <font>
      <b/>
      <sz val="12"/>
      <color rgb="FF0070C0"/>
      <name val="Calibri"/>
      <family val="2"/>
      <scheme val="minor"/>
    </font>
    <font>
      <b/>
      <sz val="12"/>
      <name val="Calibri"/>
      <family val="2"/>
      <scheme val="minor"/>
    </font>
    <font>
      <sz val="11"/>
      <color indexed="12"/>
      <name val="Calibri"/>
      <family val="2"/>
      <scheme val="minor"/>
    </font>
    <font>
      <i/>
      <sz val="11"/>
      <name val="Calibri"/>
      <family val="2"/>
      <scheme val="minor"/>
    </font>
    <font>
      <b/>
      <u val="doubleAccounting"/>
      <sz val="12"/>
      <color rgb="FF0070C0"/>
      <name val="Calibri"/>
      <family val="2"/>
      <scheme val="minor"/>
    </font>
    <font>
      <b/>
      <sz val="12"/>
      <color rgb="FFFF0000"/>
      <name val="Calibri"/>
      <family val="2"/>
      <scheme val="minor"/>
    </font>
    <font>
      <i/>
      <sz val="14"/>
      <color theme="1"/>
      <name val="Calibri"/>
      <family val="2"/>
      <scheme val="minor"/>
    </font>
    <font>
      <sz val="14"/>
      <color theme="1"/>
      <name val="Calibri"/>
      <family val="2"/>
      <scheme val="minor"/>
    </font>
    <font>
      <b/>
      <sz val="14"/>
      <color rgb="FF0070C0"/>
      <name val="Calibri"/>
      <family val="2"/>
      <scheme val="minor"/>
    </font>
    <font>
      <b/>
      <sz val="12"/>
      <color theme="1"/>
      <name val="Calibri"/>
      <family val="2"/>
      <scheme val="minor"/>
    </font>
    <font>
      <sz val="12"/>
      <color theme="1"/>
      <name val="Calibri"/>
      <family val="2"/>
      <scheme val="minor"/>
    </font>
    <font>
      <sz val="12"/>
      <name val="Calibri"/>
      <family val="2"/>
      <scheme val="minor"/>
    </font>
    <font>
      <b/>
      <i/>
      <u val="doubleAccounting"/>
      <sz val="12"/>
      <color rgb="FF0070C0"/>
      <name val="Calibri"/>
      <family val="2"/>
      <scheme val="minor"/>
    </font>
    <font>
      <i/>
      <sz val="11"/>
      <color rgb="FFC00000"/>
      <name val="Calibri"/>
      <family val="2"/>
      <scheme val="minor"/>
    </font>
    <font>
      <sz val="12"/>
      <color rgb="FFC00000"/>
      <name val="Calibri"/>
      <family val="2"/>
      <scheme val="minor"/>
    </font>
    <font>
      <b/>
      <sz val="11"/>
      <color rgb="FFC00000"/>
      <name val="Calibri"/>
      <family val="2"/>
      <scheme val="minor"/>
    </font>
    <font>
      <sz val="11"/>
      <color rgb="FFC00000"/>
      <name val="Calibri"/>
      <family val="2"/>
      <scheme val="minor"/>
    </font>
    <font>
      <b/>
      <i/>
      <u val="doubleAccounting"/>
      <sz val="12"/>
      <color rgb="FFC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70C0"/>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34">
    <xf numFmtId="0" fontId="0" fillId="0" borderId="0" xfId="0"/>
    <xf numFmtId="0" fontId="3" fillId="0" borderId="0" xfId="0" applyFont="1"/>
    <xf numFmtId="0" fontId="0" fillId="0" borderId="0" xfId="0" applyAlignment="1">
      <alignment horizontal="center" vertical="center" wrapText="1"/>
    </xf>
    <xf numFmtId="0" fontId="0" fillId="0" borderId="0" xfId="0" applyBorder="1"/>
    <xf numFmtId="0" fontId="12" fillId="0" borderId="0" xfId="0" applyFont="1" applyProtection="1"/>
    <xf numFmtId="165" fontId="13" fillId="0" borderId="0" xfId="0" applyNumberFormat="1" applyFont="1" applyBorder="1" applyProtection="1"/>
    <xf numFmtId="0" fontId="4" fillId="0" borderId="0" xfId="0" applyFont="1" applyProtection="1"/>
    <xf numFmtId="0" fontId="14" fillId="0" borderId="0" xfId="0" applyFont="1"/>
    <xf numFmtId="14" fontId="4" fillId="2" borderId="4" xfId="0" applyNumberFormat="1" applyFont="1"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44" fontId="0" fillId="0" borderId="0" xfId="0" applyNumberFormat="1"/>
    <xf numFmtId="167" fontId="4" fillId="0" borderId="0" xfId="0" applyNumberFormat="1" applyFont="1" applyBorder="1" applyProtection="1"/>
    <xf numFmtId="1" fontId="0" fillId="2" borderId="5" xfId="0" applyNumberFormat="1" applyFill="1" applyBorder="1" applyProtection="1">
      <protection locked="0"/>
    </xf>
    <xf numFmtId="2" fontId="0" fillId="2" borderId="5" xfId="0" applyNumberFormat="1" applyFill="1" applyBorder="1" applyProtection="1">
      <protection locked="0"/>
    </xf>
    <xf numFmtId="1" fontId="0" fillId="2" borderId="13" xfId="0" applyNumberFormat="1" applyFill="1" applyBorder="1" applyProtection="1">
      <protection locked="0"/>
    </xf>
    <xf numFmtId="0" fontId="0" fillId="0" borderId="0" xfId="0" applyAlignment="1">
      <alignment horizontal="left" vertical="top"/>
    </xf>
    <xf numFmtId="0" fontId="0" fillId="0" borderId="0" xfId="0" applyAlignment="1">
      <alignment horizontal="center" vertical="top"/>
    </xf>
    <xf numFmtId="0" fontId="4" fillId="0" borderId="0" xfId="0" applyFont="1" applyAlignment="1">
      <alignment horizontal="left"/>
    </xf>
    <xf numFmtId="166" fontId="4" fillId="2" borderId="4" xfId="0" quotePrefix="1" applyNumberFormat="1" applyFont="1" applyFill="1" applyBorder="1" applyAlignment="1" applyProtection="1">
      <alignment horizontal="left"/>
      <protection locked="0"/>
    </xf>
    <xf numFmtId="1" fontId="4" fillId="2" borderId="4" xfId="0" applyNumberFormat="1" applyFont="1" applyFill="1" applyBorder="1" applyAlignment="1" applyProtection="1">
      <alignment horizontal="left"/>
      <protection locked="0"/>
    </xf>
    <xf numFmtId="166" fontId="4" fillId="2" borderId="5" xfId="0" quotePrefix="1" applyNumberFormat="1" applyFont="1" applyFill="1" applyBorder="1" applyAlignment="1" applyProtection="1">
      <alignment horizontal="left"/>
      <protection locked="0"/>
    </xf>
    <xf numFmtId="1" fontId="4" fillId="2" borderId="5" xfId="0" applyNumberFormat="1" applyFont="1" applyFill="1" applyBorder="1" applyAlignment="1" applyProtection="1">
      <alignment horizontal="left"/>
      <protection locked="0"/>
    </xf>
    <xf numFmtId="164" fontId="4" fillId="0" borderId="0" xfId="0" applyNumberFormat="1" applyFont="1" applyAlignment="1">
      <alignment horizontal="left" vertical="top"/>
    </xf>
    <xf numFmtId="0" fontId="4" fillId="0" borderId="0" xfId="0" applyFont="1" applyAlignment="1">
      <alignment horizontal="lef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4" fontId="0" fillId="2" borderId="10" xfId="0" applyNumberFormat="1" applyFill="1" applyBorder="1" applyProtection="1">
      <protection locked="0"/>
    </xf>
    <xf numFmtId="168" fontId="0" fillId="2" borderId="10" xfId="0" applyNumberFormat="1" applyFill="1" applyBorder="1" applyProtection="1">
      <protection locked="0"/>
    </xf>
    <xf numFmtId="168" fontId="0" fillId="2" borderId="14" xfId="0" applyNumberFormat="1" applyFill="1" applyBorder="1" applyProtection="1">
      <protection locked="0"/>
    </xf>
    <xf numFmtId="0" fontId="0" fillId="0" borderId="0" xfId="0" applyProtection="1"/>
    <xf numFmtId="0" fontId="11" fillId="0" borderId="0" xfId="0" applyFont="1" applyProtection="1"/>
    <xf numFmtId="0" fontId="7" fillId="0" borderId="0" xfId="0" applyFont="1" applyProtection="1"/>
    <xf numFmtId="0" fontId="17" fillId="0" borderId="0" xfId="0" applyFont="1" applyProtection="1"/>
    <xf numFmtId="0" fontId="18" fillId="0" borderId="0" xfId="0" applyFont="1" applyProtection="1"/>
    <xf numFmtId="0" fontId="19" fillId="0" borderId="0" xfId="0" applyFont="1" applyProtection="1"/>
    <xf numFmtId="0" fontId="0" fillId="0" borderId="0" xfId="0" applyAlignment="1" applyProtection="1">
      <alignment horizontal="right"/>
    </xf>
    <xf numFmtId="0" fontId="3" fillId="0" borderId="1" xfId="0" applyFont="1" applyFill="1" applyBorder="1" applyProtection="1"/>
    <xf numFmtId="0" fontId="0" fillId="0" borderId="2" xfId="0" applyBorder="1" applyProtection="1"/>
    <xf numFmtId="0" fontId="3" fillId="0" borderId="3" xfId="0" applyFont="1" applyBorder="1" applyProtection="1"/>
    <xf numFmtId="0" fontId="2" fillId="0" borderId="0" xfId="0" applyFont="1" applyBorder="1" applyAlignment="1" applyProtection="1">
      <alignment horizontal="center" vertical="center"/>
    </xf>
    <xf numFmtId="0" fontId="0" fillId="0" borderId="9" xfId="0" applyFill="1" applyBorder="1" applyAlignment="1" applyProtection="1">
      <alignment horizontal="center" vertical="top" wrapText="1"/>
    </xf>
    <xf numFmtId="0" fontId="0" fillId="0" borderId="0" xfId="0" quotePrefix="1" applyFill="1" applyBorder="1" applyProtection="1"/>
    <xf numFmtId="0" fontId="0" fillId="0" borderId="0" xfId="0" applyFill="1" applyBorder="1" applyProtection="1"/>
    <xf numFmtId="0" fontId="0" fillId="0" borderId="11" xfId="0" applyFill="1" applyBorder="1" applyProtection="1"/>
    <xf numFmtId="44" fontId="0" fillId="0" borderId="11" xfId="0" applyNumberFormat="1" applyFill="1" applyBorder="1" applyProtection="1"/>
    <xf numFmtId="0" fontId="8" fillId="0" borderId="0" xfId="0" applyFont="1" applyFill="1" applyBorder="1" applyAlignment="1" applyProtection="1">
      <alignment horizontal="left"/>
    </xf>
    <xf numFmtId="0" fontId="0" fillId="0" borderId="0" xfId="0" applyFont="1" applyBorder="1" applyProtection="1"/>
    <xf numFmtId="44" fontId="0" fillId="0" borderId="12" xfId="0" applyNumberFormat="1" applyFont="1" applyFill="1" applyBorder="1" applyProtection="1"/>
    <xf numFmtId="0" fontId="8" fillId="0" borderId="0" xfId="0" applyFont="1" applyBorder="1" applyAlignment="1" applyProtection="1">
      <alignment horizontal="left"/>
    </xf>
    <xf numFmtId="0" fontId="10" fillId="0" borderId="0" xfId="0" applyFont="1" applyBorder="1" applyAlignment="1" applyProtection="1">
      <alignment horizontal="left"/>
    </xf>
    <xf numFmtId="44" fontId="9" fillId="0" borderId="0" xfId="0" applyNumberFormat="1" applyFont="1" applyBorder="1" applyProtection="1"/>
    <xf numFmtId="0" fontId="0" fillId="0" borderId="0" xfId="0" applyBorder="1" applyProtection="1"/>
    <xf numFmtId="0" fontId="20" fillId="0" borderId="0" xfId="0" applyFont="1" applyBorder="1" applyProtection="1"/>
    <xf numFmtId="0" fontId="7" fillId="0" borderId="0" xfId="0" applyFont="1" applyBorder="1" applyProtection="1"/>
    <xf numFmtId="0" fontId="21" fillId="0" borderId="0" xfId="0" applyFont="1" applyBorder="1" applyProtection="1"/>
    <xf numFmtId="44" fontId="15" fillId="0" borderId="0" xfId="0" applyNumberFormat="1" applyFont="1" applyBorder="1" applyProtection="1"/>
    <xf numFmtId="44" fontId="23" fillId="0" borderId="0" xfId="0" applyNumberFormat="1" applyFont="1" applyBorder="1" applyProtection="1"/>
    <xf numFmtId="0" fontId="24" fillId="0" borderId="0" xfId="0" applyFont="1" applyBorder="1" applyProtection="1"/>
    <xf numFmtId="39" fontId="25" fillId="0" borderId="0" xfId="0" applyNumberFormat="1" applyFont="1" applyBorder="1" applyProtection="1"/>
    <xf numFmtId="0" fontId="26" fillId="0" borderId="0" xfId="0" applyFont="1" applyBorder="1" applyProtection="1"/>
    <xf numFmtId="0" fontId="27" fillId="0" borderId="0" xfId="0" applyFont="1" applyBorder="1" applyProtection="1"/>
    <xf numFmtId="44" fontId="28" fillId="0" borderId="0" xfId="0" applyNumberFormat="1" applyFont="1" applyBorder="1" applyProtection="1"/>
    <xf numFmtId="0" fontId="4" fillId="0" borderId="0" xfId="0" applyFont="1" applyAlignment="1" applyProtection="1">
      <alignment horizontal="right"/>
    </xf>
    <xf numFmtId="14" fontId="4" fillId="0" borderId="0" xfId="0" applyNumberFormat="1" applyFont="1" applyProtection="1"/>
    <xf numFmtId="0" fontId="4" fillId="0" borderId="9"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xf>
    <xf numFmtId="2" fontId="4" fillId="0" borderId="5" xfId="0" applyNumberFormat="1" applyFont="1" applyBorder="1" applyProtection="1"/>
    <xf numFmtId="0" fontId="0" fillId="0" borderId="11" xfId="0" applyBorder="1" applyProtection="1"/>
    <xf numFmtId="2" fontId="4" fillId="0" borderId="4" xfId="0" applyNumberFormat="1" applyFont="1" applyBorder="1" applyProtection="1"/>
    <xf numFmtId="2" fontId="4" fillId="0" borderId="8" xfId="0" applyNumberFormat="1" applyFont="1" applyBorder="1" applyProtection="1"/>
    <xf numFmtId="2" fontId="4" fillId="0" borderId="9" xfId="0" applyNumberFormat="1" applyFont="1" applyBorder="1" applyProtection="1"/>
    <xf numFmtId="39" fontId="11" fillId="0" borderId="9" xfId="0" applyNumberFormat="1" applyFont="1" applyBorder="1" applyProtection="1"/>
    <xf numFmtId="2" fontId="4" fillId="0" borderId="0" xfId="0" applyNumberFormat="1" applyFont="1" applyProtection="1"/>
    <xf numFmtId="39" fontId="4" fillId="0" borderId="9" xfId="0" applyNumberFormat="1" applyFont="1" applyBorder="1" applyProtection="1"/>
    <xf numFmtId="44" fontId="0" fillId="0" borderId="11" xfId="0" applyNumberFormat="1" applyFont="1" applyFill="1" applyBorder="1" applyProtection="1"/>
    <xf numFmtId="0" fontId="3" fillId="0" borderId="0" xfId="0" applyFont="1" applyBorder="1" applyProtection="1"/>
    <xf numFmtId="0" fontId="0" fillId="2" borderId="25" xfId="0" applyFill="1" applyBorder="1" applyAlignment="1" applyProtection="1">
      <alignment horizontal="center" vertical="top"/>
      <protection locked="0"/>
    </xf>
    <xf numFmtId="0" fontId="0" fillId="2" borderId="30" xfId="0" applyFill="1" applyBorder="1" applyAlignment="1" applyProtection="1">
      <alignment horizontal="center" vertical="top"/>
      <protection locked="0"/>
    </xf>
    <xf numFmtId="0" fontId="0" fillId="2" borderId="15" xfId="0" applyFill="1" applyBorder="1" applyAlignment="1" applyProtection="1">
      <alignment horizontal="center" vertical="top"/>
      <protection locked="0"/>
    </xf>
    <xf numFmtId="0" fontId="0" fillId="0" borderId="21" xfId="0" applyBorder="1" applyAlignment="1" applyProtection="1">
      <alignment horizontal="center" vertical="top"/>
    </xf>
    <xf numFmtId="0" fontId="11" fillId="0" borderId="22" xfId="0" applyFont="1" applyBorder="1" applyProtection="1"/>
    <xf numFmtId="0" fontId="0" fillId="0" borderId="23" xfId="0" applyBorder="1" applyAlignment="1" applyProtection="1">
      <alignment horizontal="center" vertical="top"/>
    </xf>
    <xf numFmtId="0" fontId="0" fillId="0" borderId="24" xfId="0" applyBorder="1" applyAlignment="1" applyProtection="1">
      <alignment horizontal="left" vertical="top" wrapText="1"/>
    </xf>
    <xf numFmtId="0" fontId="0" fillId="0" borderId="25" xfId="0" applyBorder="1" applyAlignment="1" applyProtection="1">
      <alignment horizontal="center" vertical="top"/>
    </xf>
    <xf numFmtId="0" fontId="0" fillId="0" borderId="26" xfId="0" applyBorder="1" applyAlignment="1" applyProtection="1">
      <alignment horizontal="left" vertical="top" wrapText="1"/>
    </xf>
    <xf numFmtId="0" fontId="0" fillId="0" borderId="26" xfId="0" applyBorder="1" applyAlignment="1" applyProtection="1">
      <alignment horizontal="left" vertical="top"/>
    </xf>
    <xf numFmtId="0" fontId="0" fillId="0" borderId="27" xfId="0" applyBorder="1" applyAlignment="1" applyProtection="1">
      <alignment horizontal="left" vertical="top" wrapText="1"/>
    </xf>
    <xf numFmtId="0" fontId="0" fillId="0" borderId="28" xfId="0" applyBorder="1" applyAlignment="1" applyProtection="1">
      <alignment horizontal="center" vertical="top"/>
    </xf>
    <xf numFmtId="0" fontId="0" fillId="0" borderId="29" xfId="0" applyBorder="1" applyAlignment="1" applyProtection="1">
      <alignment horizontal="left" vertical="top" wrapText="1"/>
    </xf>
    <xf numFmtId="0" fontId="0" fillId="0" borderId="27" xfId="0" applyFont="1" applyBorder="1" applyAlignment="1" applyProtection="1">
      <alignment horizontal="left" vertical="top" wrapText="1"/>
    </xf>
    <xf numFmtId="0" fontId="0" fillId="0" borderId="24" xfId="0" applyBorder="1" applyAlignment="1" applyProtection="1">
      <alignment horizontal="left" vertical="top"/>
    </xf>
    <xf numFmtId="0" fontId="0" fillId="0" borderId="31" xfId="0" applyBorder="1" applyAlignment="1" applyProtection="1">
      <alignment horizontal="center" vertical="top"/>
    </xf>
    <xf numFmtId="0" fontId="0" fillId="0" borderId="32" xfId="0" applyBorder="1" applyAlignment="1" applyProtection="1">
      <alignment horizontal="left" vertical="top"/>
    </xf>
    <xf numFmtId="0" fontId="0" fillId="0" borderId="0" xfId="0" applyAlignment="1" applyProtection="1">
      <alignment horizontal="center" vertical="top"/>
    </xf>
    <xf numFmtId="0" fontId="0" fillId="0" borderId="0" xfId="0" applyAlignment="1" applyProtection="1">
      <alignment horizontal="left" vertical="top"/>
    </xf>
    <xf numFmtId="0" fontId="0" fillId="0" borderId="18" xfId="0" applyBorder="1" applyAlignment="1" applyProtection="1">
      <alignment horizontal="center" vertical="top"/>
    </xf>
    <xf numFmtId="0" fontId="11" fillId="0" borderId="19" xfId="0" applyFont="1" applyBorder="1" applyProtection="1"/>
    <xf numFmtId="0" fontId="0" fillId="0" borderId="15" xfId="0" applyBorder="1" applyAlignment="1" applyProtection="1">
      <alignment horizontal="center" vertical="top"/>
    </xf>
    <xf numFmtId="0" fontId="0" fillId="0" borderId="16" xfId="0" applyBorder="1" applyAlignment="1" applyProtection="1">
      <alignment horizontal="left" vertical="top" wrapText="1"/>
    </xf>
    <xf numFmtId="0" fontId="0" fillId="0" borderId="10" xfId="0" applyBorder="1" applyAlignment="1" applyProtection="1">
      <alignment horizontal="center" vertical="top"/>
    </xf>
    <xf numFmtId="0" fontId="0" fillId="0" borderId="17" xfId="0" applyBorder="1" applyAlignment="1" applyProtection="1">
      <alignment horizontal="left" vertical="top" wrapText="1"/>
    </xf>
    <xf numFmtId="0" fontId="0" fillId="0" borderId="17" xfId="0" applyBorder="1" applyAlignment="1" applyProtection="1">
      <alignment horizontal="left" vertical="top"/>
    </xf>
    <xf numFmtId="0" fontId="0" fillId="0" borderId="16" xfId="0" applyBorder="1" applyAlignment="1" applyProtection="1">
      <alignment horizontal="left" vertical="top"/>
    </xf>
    <xf numFmtId="0" fontId="3" fillId="0" borderId="0" xfId="0" applyFont="1" applyAlignment="1" applyProtection="1">
      <alignment horizontal="left" vertical="top"/>
    </xf>
    <xf numFmtId="164" fontId="3" fillId="0" borderId="0" xfId="0" applyNumberFormat="1" applyFont="1" applyAlignment="1" applyProtection="1">
      <alignment horizontal="left" vertical="top"/>
    </xf>
    <xf numFmtId="164" fontId="4" fillId="0" borderId="0" xfId="0" applyNumberFormat="1" applyFont="1" applyAlignment="1" applyProtection="1">
      <alignment horizontal="left" vertical="top"/>
    </xf>
    <xf numFmtId="0" fontId="4" fillId="0" borderId="0" xfId="0" applyFont="1" applyAlignment="1" applyProtection="1">
      <alignment horizontal="left" vertical="top"/>
    </xf>
    <xf numFmtId="0" fontId="4" fillId="0" borderId="0" xfId="0" applyNumberFormat="1" applyFont="1" applyAlignment="1" applyProtection="1">
      <alignment horizontal="left" vertical="top"/>
    </xf>
    <xf numFmtId="0" fontId="3" fillId="0" borderId="0" xfId="0" applyFont="1" applyAlignment="1" applyProtection="1">
      <alignment horizontal="left"/>
    </xf>
    <xf numFmtId="164" fontId="3" fillId="0" borderId="0" xfId="0" applyNumberFormat="1" applyFont="1" applyAlignment="1" applyProtection="1">
      <alignment horizontal="left" wrapText="1"/>
    </xf>
    <xf numFmtId="0" fontId="4" fillId="0" borderId="0" xfId="0" applyFont="1" applyAlignment="1" applyProtection="1">
      <alignment horizontal="left"/>
    </xf>
    <xf numFmtId="0" fontId="6" fillId="0" borderId="0" xfId="0" applyFont="1" applyFill="1" applyBorder="1" applyAlignment="1" applyProtection="1">
      <alignment horizontal="left" vertical="top" wrapText="1"/>
    </xf>
    <xf numFmtId="164" fontId="6" fillId="0" borderId="0" xfId="0" quotePrefix="1" applyNumberFormat="1" applyFont="1" applyFill="1" applyBorder="1" applyAlignment="1" applyProtection="1">
      <alignment horizontal="left" vertical="top" wrapText="1"/>
    </xf>
    <xf numFmtId="0" fontId="5" fillId="0" borderId="0" xfId="0" applyFont="1" applyAlignment="1" applyProtection="1">
      <alignment horizontal="left" vertical="top"/>
    </xf>
    <xf numFmtId="0" fontId="0" fillId="0" borderId="0" xfId="0" applyProtection="1">
      <protection locked="0"/>
    </xf>
    <xf numFmtId="2" fontId="4" fillId="0" borderId="0" xfId="0" applyNumberFormat="1" applyFont="1" applyFill="1" applyBorder="1" applyProtection="1">
      <protection locked="0"/>
    </xf>
    <xf numFmtId="0" fontId="0" fillId="0" borderId="0" xfId="0" applyBorder="1" applyProtection="1">
      <protection locked="0"/>
    </xf>
    <xf numFmtId="0" fontId="4"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0" fillId="0" borderId="0" xfId="0" applyBorder="1" applyAlignment="1">
      <alignment horizontal="center"/>
    </xf>
    <xf numFmtId="0" fontId="4" fillId="3" borderId="0" xfId="0" applyFont="1" applyFill="1" applyAlignment="1" applyProtection="1">
      <alignment horizontal="left" vertical="top" wrapText="1"/>
    </xf>
    <xf numFmtId="0" fontId="11" fillId="0" borderId="0" xfId="0" applyFont="1" applyAlignment="1" applyProtection="1">
      <alignment horizontal="center" wrapText="1"/>
    </xf>
    <xf numFmtId="0" fontId="11" fillId="0" borderId="0" xfId="0" applyFont="1" applyAlignment="1" applyProtection="1">
      <alignment horizontal="center"/>
    </xf>
    <xf numFmtId="0" fontId="0" fillId="0" borderId="9" xfId="0" applyFill="1" applyBorder="1" applyAlignment="1" applyProtection="1">
      <alignment horizontal="center" vertical="top" wrapText="1"/>
    </xf>
    <xf numFmtId="0" fontId="0" fillId="0" borderId="10" xfId="0" applyFill="1" applyBorder="1" applyAlignment="1" applyProtection="1">
      <alignment horizontal="center" vertical="top" wrapText="1"/>
    </xf>
    <xf numFmtId="0" fontId="0" fillId="0" borderId="0" xfId="0" applyFont="1" applyBorder="1" applyAlignment="1" applyProtection="1">
      <alignment horizontal="left"/>
    </xf>
    <xf numFmtId="44" fontId="11" fillId="0" borderId="0" xfId="0" applyNumberFormat="1" applyFont="1" applyBorder="1" applyAlignment="1" applyProtection="1">
      <alignment horizontal="right"/>
    </xf>
    <xf numFmtId="39" fontId="22" fillId="2" borderId="0" xfId="0" applyNumberFormat="1" applyFont="1" applyFill="1" applyBorder="1" applyAlignment="1" applyProtection="1">
      <alignment horizontal="right"/>
      <protection locked="0"/>
    </xf>
    <xf numFmtId="0" fontId="4" fillId="0" borderId="0" xfId="0" applyFont="1" applyFill="1" applyAlignment="1" applyProtection="1">
      <alignment horizontal="left" vertical="top" wrapText="1"/>
    </xf>
    <xf numFmtId="0" fontId="3" fillId="0" borderId="0" xfId="0" applyFont="1" applyAlignment="1" applyProtection="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tabSelected="1" workbookViewId="0">
      <selection activeCell="B5" sqref="B5"/>
    </sheetView>
  </sheetViews>
  <sheetFormatPr defaultRowHeight="15" x14ac:dyDescent="0.25"/>
  <cols>
    <col min="1" max="1" width="7.7109375" customWidth="1"/>
    <col min="2" max="2" width="11.140625" customWidth="1"/>
    <col min="3" max="3" width="13.140625" customWidth="1"/>
    <col min="4" max="4" width="12.5703125" customWidth="1"/>
    <col min="5" max="8" width="14.28515625" customWidth="1"/>
    <col min="12" max="12" width="12.140625" customWidth="1"/>
    <col min="13" max="13" width="14" customWidth="1"/>
  </cols>
  <sheetData>
    <row r="1" spans="1:11" ht="35.450000000000003" customHeight="1" x14ac:dyDescent="0.25">
      <c r="A1" s="125" t="s">
        <v>501</v>
      </c>
      <c r="B1" s="126"/>
      <c r="C1" s="126"/>
      <c r="D1" s="126"/>
      <c r="E1" s="126"/>
      <c r="F1" s="126"/>
      <c r="G1" s="126"/>
      <c r="H1" s="126"/>
    </row>
    <row r="2" spans="1:11" ht="15.6" customHeight="1" x14ac:dyDescent="0.25">
      <c r="A2" s="31"/>
      <c r="B2" s="31"/>
      <c r="C2" s="31"/>
      <c r="D2" s="32"/>
      <c r="E2" s="31"/>
      <c r="F2" s="31"/>
      <c r="G2" s="31"/>
      <c r="H2" s="33" t="s">
        <v>498</v>
      </c>
    </row>
    <row r="3" spans="1:11" ht="18.75" x14ac:dyDescent="0.3">
      <c r="A3" s="34" t="s">
        <v>0</v>
      </c>
      <c r="B3" s="35"/>
      <c r="C3" s="35"/>
      <c r="D3" s="36"/>
      <c r="E3" s="31"/>
      <c r="F3" s="31"/>
      <c r="G3" s="31"/>
      <c r="H3" s="31"/>
    </row>
    <row r="4" spans="1:11" ht="15.75" thickBot="1" x14ac:dyDescent="0.3">
      <c r="A4" s="31"/>
      <c r="B4" s="31"/>
      <c r="C4" s="31"/>
      <c r="D4" s="33"/>
      <c r="E4" s="31"/>
      <c r="F4" s="31"/>
      <c r="G4" s="31"/>
      <c r="H4" s="31"/>
    </row>
    <row r="5" spans="1:11" ht="15.75" thickBot="1" x14ac:dyDescent="0.3">
      <c r="A5" s="31" t="s">
        <v>1</v>
      </c>
      <c r="B5" s="10"/>
      <c r="C5" s="11"/>
      <c r="D5" s="31"/>
      <c r="E5" s="37" t="s">
        <v>476</v>
      </c>
      <c r="F5" s="38" t="e">
        <f>VLOOKUP(B6,'CBSA list'!A4:B466,2,FALSE)</f>
        <v>#N/A</v>
      </c>
      <c r="G5" s="39"/>
      <c r="H5" s="39"/>
    </row>
    <row r="6" spans="1:11" ht="15.75" thickBot="1" x14ac:dyDescent="0.3">
      <c r="A6" s="31" t="s">
        <v>2</v>
      </c>
      <c r="B6" s="9"/>
      <c r="C6" s="31"/>
      <c r="D6" s="31"/>
      <c r="E6" s="31"/>
      <c r="F6" s="37" t="s">
        <v>477</v>
      </c>
      <c r="G6" s="40" t="e">
        <f>VLOOKUP(B6,'CBSA list'!A5:D466,4,FALSE)</f>
        <v>#N/A</v>
      </c>
      <c r="H6" s="41"/>
    </row>
    <row r="7" spans="1:11" x14ac:dyDescent="0.25">
      <c r="A7" s="33"/>
      <c r="B7" s="31"/>
      <c r="C7" s="31"/>
      <c r="D7" s="31"/>
      <c r="E7" s="31"/>
      <c r="F7" s="31"/>
      <c r="G7" s="31"/>
      <c r="H7" s="31"/>
    </row>
    <row r="8" spans="1:11" s="2" customFormat="1" ht="60" x14ac:dyDescent="0.25">
      <c r="A8" s="127" t="s">
        <v>478</v>
      </c>
      <c r="B8" s="128"/>
      <c r="C8" s="42" t="s">
        <v>490</v>
      </c>
      <c r="D8" s="42" t="s">
        <v>491</v>
      </c>
      <c r="E8" s="42" t="s">
        <v>495</v>
      </c>
      <c r="F8" s="42" t="s">
        <v>516</v>
      </c>
      <c r="G8" s="42" t="s">
        <v>493</v>
      </c>
      <c r="H8" s="42" t="s">
        <v>494</v>
      </c>
    </row>
    <row r="9" spans="1:11" hidden="1" x14ac:dyDescent="0.25">
      <c r="A9" s="43" t="s">
        <v>496</v>
      </c>
      <c r="B9" s="44"/>
      <c r="C9" s="45"/>
      <c r="D9" s="45"/>
      <c r="E9" s="45"/>
      <c r="F9" s="45"/>
      <c r="G9" s="45"/>
      <c r="H9" s="45"/>
      <c r="K9" s="1"/>
    </row>
    <row r="10" spans="1:11" hidden="1" x14ac:dyDescent="0.25">
      <c r="A10" s="44" t="s">
        <v>480</v>
      </c>
      <c r="B10" s="44"/>
      <c r="C10" s="46">
        <v>192.78</v>
      </c>
      <c r="D10" s="46">
        <v>151.41</v>
      </c>
      <c r="E10" s="46">
        <v>40.68</v>
      </c>
      <c r="F10" s="46">
        <v>172.78</v>
      </c>
      <c r="G10" s="46">
        <v>743.55</v>
      </c>
      <c r="H10" s="46">
        <v>976.42</v>
      </c>
      <c r="I10" s="12"/>
    </row>
    <row r="11" spans="1:11" hidden="1" x14ac:dyDescent="0.25">
      <c r="A11" s="44" t="s">
        <v>481</v>
      </c>
      <c r="B11" s="44"/>
      <c r="C11" s="46">
        <v>132.46</v>
      </c>
      <c r="D11" s="46">
        <v>104.03</v>
      </c>
      <c r="E11" s="46">
        <v>27.95</v>
      </c>
      <c r="F11" s="46">
        <v>93.53</v>
      </c>
      <c r="G11" s="46">
        <v>475.95</v>
      </c>
      <c r="H11" s="46">
        <v>670.9</v>
      </c>
      <c r="I11" s="12"/>
    </row>
    <row r="12" spans="1:11" hidden="1" x14ac:dyDescent="0.25">
      <c r="A12" s="44" t="s">
        <v>482</v>
      </c>
      <c r="B12" s="44"/>
      <c r="C12" s="46">
        <v>60.32</v>
      </c>
      <c r="D12" s="46">
        <v>47.38</v>
      </c>
      <c r="E12" s="46">
        <v>12.73</v>
      </c>
      <c r="F12" s="46">
        <v>79.25</v>
      </c>
      <c r="G12" s="46">
        <v>267.60000000000002</v>
      </c>
      <c r="H12" s="46">
        <v>305.52</v>
      </c>
      <c r="I12" s="12"/>
    </row>
    <row r="13" spans="1:11" x14ac:dyDescent="0.25">
      <c r="A13" s="47" t="s">
        <v>489</v>
      </c>
      <c r="B13" s="48"/>
      <c r="C13" s="49" t="e">
        <f t="shared" ref="C13:H13" si="0">($G$6*C11)+C12</f>
        <v>#N/A</v>
      </c>
      <c r="D13" s="49" t="e">
        <f t="shared" si="0"/>
        <v>#N/A</v>
      </c>
      <c r="E13" s="49" t="e">
        <f t="shared" si="0"/>
        <v>#N/A</v>
      </c>
      <c r="F13" s="49" t="e">
        <f t="shared" si="0"/>
        <v>#N/A</v>
      </c>
      <c r="G13" s="49" t="e">
        <f t="shared" si="0"/>
        <v>#N/A</v>
      </c>
      <c r="H13" s="49" t="e">
        <f t="shared" si="0"/>
        <v>#N/A</v>
      </c>
    </row>
    <row r="14" spans="1:11" x14ac:dyDescent="0.25">
      <c r="A14" s="129" t="s">
        <v>479</v>
      </c>
      <c r="B14" s="129"/>
      <c r="C14" s="14"/>
      <c r="D14" s="14"/>
      <c r="E14" s="15"/>
      <c r="F14" s="14"/>
      <c r="G14" s="14"/>
      <c r="H14" s="14"/>
    </row>
    <row r="15" spans="1:11" ht="24.6" customHeight="1" x14ac:dyDescent="0.4">
      <c r="A15" s="50" t="s">
        <v>483</v>
      </c>
      <c r="B15" s="51"/>
      <c r="C15" s="52" t="e">
        <f>C14*C13</f>
        <v>#N/A</v>
      </c>
      <c r="D15" s="52" t="e">
        <f>D14*D13</f>
        <v>#N/A</v>
      </c>
      <c r="E15" s="52" t="e">
        <f t="shared" ref="E15:H15" si="1">E14*E13</f>
        <v>#N/A</v>
      </c>
      <c r="F15" s="52" t="e">
        <f t="shared" si="1"/>
        <v>#N/A</v>
      </c>
      <c r="G15" s="52" t="e">
        <f t="shared" si="1"/>
        <v>#N/A</v>
      </c>
      <c r="H15" s="52" t="e">
        <f t="shared" si="1"/>
        <v>#N/A</v>
      </c>
    </row>
    <row r="16" spans="1:11" x14ac:dyDescent="0.25">
      <c r="A16" s="53"/>
      <c r="B16" s="53"/>
      <c r="C16" s="53"/>
      <c r="D16" s="53"/>
      <c r="E16" s="53"/>
      <c r="F16" s="53"/>
      <c r="G16" s="53"/>
      <c r="H16" s="53"/>
    </row>
    <row r="17" spans="1:12" ht="15.75" x14ac:dyDescent="0.25">
      <c r="A17" s="130" t="e">
        <f>SUM(C15:H15)</f>
        <v>#N/A</v>
      </c>
      <c r="B17" s="130"/>
      <c r="C17" s="54" t="s">
        <v>508</v>
      </c>
      <c r="D17" s="53"/>
      <c r="E17" s="53"/>
      <c r="F17" s="31"/>
      <c r="G17" s="55"/>
      <c r="H17" s="53"/>
      <c r="K17" s="123"/>
      <c r="L17" s="123"/>
    </row>
    <row r="18" spans="1:12" ht="18" x14ac:dyDescent="0.4">
      <c r="A18" s="131"/>
      <c r="B18" s="131"/>
      <c r="C18" s="56" t="s">
        <v>538</v>
      </c>
      <c r="D18" s="53"/>
      <c r="E18" s="53"/>
      <c r="F18" s="57"/>
      <c r="G18" s="55"/>
      <c r="H18" s="53"/>
    </row>
    <row r="19" spans="1:12" ht="18" x14ac:dyDescent="0.4">
      <c r="A19" s="131"/>
      <c r="B19" s="131"/>
      <c r="C19" s="56" t="s">
        <v>523</v>
      </c>
      <c r="D19" s="53"/>
      <c r="E19" s="53"/>
      <c r="F19" s="57"/>
      <c r="G19" s="55"/>
      <c r="H19" s="53"/>
    </row>
    <row r="20" spans="1:12" ht="18" x14ac:dyDescent="0.4">
      <c r="A20" s="130" t="e">
        <f>(A17+A18+A19)*0.02</f>
        <v>#N/A</v>
      </c>
      <c r="B20" s="130"/>
      <c r="C20" s="54" t="s">
        <v>507</v>
      </c>
      <c r="D20" s="53"/>
      <c r="E20" s="53"/>
      <c r="F20" s="57"/>
      <c r="G20" s="55"/>
      <c r="H20" s="53"/>
    </row>
    <row r="21" spans="1:12" ht="18" x14ac:dyDescent="0.4">
      <c r="A21" s="130" t="e">
        <f>(A17+A18+A19)*0.98</f>
        <v>#N/A</v>
      </c>
      <c r="B21" s="130"/>
      <c r="C21" s="54" t="s">
        <v>506</v>
      </c>
      <c r="D21" s="53"/>
      <c r="E21" s="55"/>
      <c r="F21" s="58"/>
      <c r="G21" s="55"/>
      <c r="H21" s="55"/>
    </row>
    <row r="22" spans="1:12" ht="18" x14ac:dyDescent="0.4">
      <c r="A22" s="59" t="s">
        <v>517</v>
      </c>
      <c r="B22" s="60"/>
      <c r="C22" s="61"/>
      <c r="D22" s="62"/>
      <c r="E22" s="59"/>
      <c r="F22" s="63"/>
      <c r="G22" s="59"/>
      <c r="H22" s="59"/>
    </row>
    <row r="23" spans="1:12" ht="89.45" customHeight="1" x14ac:dyDescent="0.25">
      <c r="A23" s="124" t="s">
        <v>499</v>
      </c>
      <c r="B23" s="124"/>
      <c r="C23" s="124"/>
      <c r="D23" s="124"/>
      <c r="E23" s="124"/>
      <c r="F23" s="124"/>
      <c r="G23" s="124"/>
      <c r="H23" s="124"/>
    </row>
    <row r="24" spans="1:12" ht="15.75" x14ac:dyDescent="0.25">
      <c r="A24" s="31"/>
      <c r="B24" s="64" t="s">
        <v>484</v>
      </c>
      <c r="C24" s="8" t="s">
        <v>497</v>
      </c>
      <c r="D24" s="4"/>
      <c r="E24" s="4"/>
      <c r="F24" s="5"/>
      <c r="G24" s="5"/>
      <c r="H24" s="6"/>
    </row>
    <row r="25" spans="1:12" x14ac:dyDescent="0.25">
      <c r="A25" s="31"/>
      <c r="B25" s="6" t="s">
        <v>485</v>
      </c>
      <c r="C25" s="65" t="e">
        <f>C24-6</f>
        <v>#VALUE!</v>
      </c>
      <c r="D25" s="6"/>
      <c r="E25" s="6"/>
      <c r="F25" s="6"/>
      <c r="G25" s="6"/>
      <c r="H25" s="6"/>
    </row>
    <row r="26" spans="1:12" ht="15.75" x14ac:dyDescent="0.25">
      <c r="A26" s="32" t="s">
        <v>500</v>
      </c>
      <c r="B26" s="6"/>
      <c r="C26" s="65"/>
      <c r="D26" s="31"/>
      <c r="E26" s="6"/>
      <c r="F26" s="6"/>
      <c r="G26" s="32" t="s">
        <v>518</v>
      </c>
      <c r="H26" s="6"/>
    </row>
    <row r="27" spans="1:12" ht="30" x14ac:dyDescent="0.25">
      <c r="A27" s="66" t="s">
        <v>521</v>
      </c>
      <c r="B27" s="66" t="s">
        <v>522</v>
      </c>
      <c r="C27" s="66" t="s">
        <v>486</v>
      </c>
      <c r="D27" s="66" t="s">
        <v>487</v>
      </c>
      <c r="E27" s="66" t="s">
        <v>488</v>
      </c>
      <c r="F27" s="31"/>
      <c r="G27" s="67" t="s">
        <v>519</v>
      </c>
      <c r="H27" s="68" t="s">
        <v>520</v>
      </c>
    </row>
    <row r="28" spans="1:12" x14ac:dyDescent="0.25">
      <c r="A28" s="22"/>
      <c r="B28" s="23"/>
      <c r="C28" s="69" t="e">
        <f>B28*0.25*$E$13</f>
        <v>#N/A</v>
      </c>
      <c r="D28" s="69" t="e">
        <f>C28*0.02</f>
        <v>#N/A</v>
      </c>
      <c r="E28" s="69" t="e">
        <f>ROUND(C28-D28,6)</f>
        <v>#N/A</v>
      </c>
      <c r="F28" s="31"/>
      <c r="G28" s="28"/>
      <c r="H28" s="70"/>
    </row>
    <row r="29" spans="1:12" x14ac:dyDescent="0.25">
      <c r="A29" s="20"/>
      <c r="B29" s="21"/>
      <c r="C29" s="71" t="e">
        <f>B29*0.25*$E$13</f>
        <v>#N/A</v>
      </c>
      <c r="D29" s="71" t="e">
        <f t="shared" ref="D29:D38" si="2">C29*0.02</f>
        <v>#N/A</v>
      </c>
      <c r="E29" s="71" t="e">
        <f t="shared" ref="E29:E38" si="3">C29-D29</f>
        <v>#N/A</v>
      </c>
      <c r="F29" s="31"/>
      <c r="G29" s="28"/>
      <c r="H29" s="70"/>
    </row>
    <row r="30" spans="1:12" x14ac:dyDescent="0.25">
      <c r="A30" s="20"/>
      <c r="B30" s="21"/>
      <c r="C30" s="71" t="e">
        <f t="shared" ref="C30:C37" si="4">B30*0.25*$E$13</f>
        <v>#N/A</v>
      </c>
      <c r="D30" s="71" t="e">
        <f t="shared" si="2"/>
        <v>#N/A</v>
      </c>
      <c r="E30" s="71" t="e">
        <f t="shared" si="3"/>
        <v>#N/A</v>
      </c>
      <c r="F30" s="31"/>
      <c r="G30" s="28"/>
      <c r="H30" s="70"/>
    </row>
    <row r="31" spans="1:12" x14ac:dyDescent="0.25">
      <c r="A31" s="20"/>
      <c r="B31" s="21"/>
      <c r="C31" s="71" t="e">
        <f t="shared" si="4"/>
        <v>#N/A</v>
      </c>
      <c r="D31" s="71" t="e">
        <f t="shared" si="2"/>
        <v>#N/A</v>
      </c>
      <c r="E31" s="71" t="e">
        <f t="shared" si="3"/>
        <v>#N/A</v>
      </c>
      <c r="F31" s="31"/>
      <c r="G31" s="28"/>
      <c r="H31" s="70"/>
    </row>
    <row r="32" spans="1:12" x14ac:dyDescent="0.25">
      <c r="A32" s="20"/>
      <c r="B32" s="21"/>
      <c r="C32" s="71" t="e">
        <f>B32*0.25*$E$13</f>
        <v>#N/A</v>
      </c>
      <c r="D32" s="71" t="e">
        <f t="shared" ref="D32:D34" si="5">C32*0.02</f>
        <v>#N/A</v>
      </c>
      <c r="E32" s="71" t="e">
        <f t="shared" ref="E32:E34" si="6">C32-D32</f>
        <v>#N/A</v>
      </c>
      <c r="F32" s="31"/>
      <c r="G32" s="28"/>
      <c r="H32" s="70"/>
    </row>
    <row r="33" spans="1:8" x14ac:dyDescent="0.25">
      <c r="A33" s="20"/>
      <c r="B33" s="21"/>
      <c r="C33" s="71" t="e">
        <f t="shared" ref="C33:C34" si="7">B33*0.25*$E$13</f>
        <v>#N/A</v>
      </c>
      <c r="D33" s="71" t="e">
        <f t="shared" si="5"/>
        <v>#N/A</v>
      </c>
      <c r="E33" s="71" t="e">
        <f t="shared" si="6"/>
        <v>#N/A</v>
      </c>
      <c r="F33" s="31"/>
      <c r="G33" s="28"/>
      <c r="H33" s="70"/>
    </row>
    <row r="34" spans="1:8" x14ac:dyDescent="0.25">
      <c r="A34" s="20"/>
      <c r="B34" s="21"/>
      <c r="C34" s="71" t="e">
        <f t="shared" si="7"/>
        <v>#N/A</v>
      </c>
      <c r="D34" s="71" t="e">
        <f t="shared" si="5"/>
        <v>#N/A</v>
      </c>
      <c r="E34" s="71" t="e">
        <f t="shared" si="6"/>
        <v>#N/A</v>
      </c>
      <c r="F34" s="31"/>
      <c r="G34" s="29"/>
      <c r="H34" s="70"/>
    </row>
    <row r="35" spans="1:8" x14ac:dyDescent="0.25">
      <c r="A35" s="20"/>
      <c r="B35" s="21"/>
      <c r="C35" s="71" t="e">
        <f t="shared" si="4"/>
        <v>#N/A</v>
      </c>
      <c r="D35" s="71" t="e">
        <f t="shared" si="2"/>
        <v>#N/A</v>
      </c>
      <c r="E35" s="71" t="e">
        <f t="shared" si="3"/>
        <v>#N/A</v>
      </c>
      <c r="F35" s="31"/>
      <c r="G35" s="30"/>
      <c r="H35" s="70"/>
    </row>
    <row r="36" spans="1:8" x14ac:dyDescent="0.25">
      <c r="A36" s="20"/>
      <c r="B36" s="21"/>
      <c r="C36" s="71" t="e">
        <f t="shared" si="4"/>
        <v>#N/A</v>
      </c>
      <c r="D36" s="71" t="e">
        <f t="shared" si="2"/>
        <v>#N/A</v>
      </c>
      <c r="E36" s="71" t="e">
        <f t="shared" si="3"/>
        <v>#N/A</v>
      </c>
      <c r="F36" s="31"/>
      <c r="G36" s="30"/>
      <c r="H36" s="70"/>
    </row>
    <row r="37" spans="1:8" x14ac:dyDescent="0.25">
      <c r="A37" s="20"/>
      <c r="B37" s="21"/>
      <c r="C37" s="72" t="e">
        <f t="shared" si="4"/>
        <v>#N/A</v>
      </c>
      <c r="D37" s="71" t="e">
        <f t="shared" si="2"/>
        <v>#N/A</v>
      </c>
      <c r="E37" s="71" t="e">
        <f t="shared" si="3"/>
        <v>#N/A</v>
      </c>
      <c r="F37" s="31"/>
      <c r="G37" s="30"/>
      <c r="H37" s="70"/>
    </row>
    <row r="38" spans="1:8" ht="15.75" x14ac:dyDescent="0.25">
      <c r="A38" s="6"/>
      <c r="B38" s="73">
        <f>SUM(B28:B37)*0.25</f>
        <v>0</v>
      </c>
      <c r="C38" s="74" t="e">
        <f>SUM(C28:C37)</f>
        <v>#N/A</v>
      </c>
      <c r="D38" s="75" t="e">
        <f t="shared" si="2"/>
        <v>#N/A</v>
      </c>
      <c r="E38" s="13" t="e">
        <f t="shared" si="3"/>
        <v>#N/A</v>
      </c>
      <c r="F38" s="31"/>
      <c r="G38" s="76">
        <f>SUM(G28:G37)</f>
        <v>0</v>
      </c>
      <c r="H38" s="74">
        <f>SUM(G38)/0.98</f>
        <v>0</v>
      </c>
    </row>
    <row r="39" spans="1:8" x14ac:dyDescent="0.25">
      <c r="A39" s="117"/>
      <c r="B39" s="117"/>
      <c r="C39" s="117"/>
      <c r="D39" s="117"/>
      <c r="E39" s="118"/>
      <c r="F39" s="119"/>
      <c r="G39" s="120"/>
      <c r="H39" s="117"/>
    </row>
    <row r="40" spans="1:8" x14ac:dyDescent="0.25">
      <c r="G40" s="13"/>
      <c r="H40" s="7"/>
    </row>
    <row r="41" spans="1:8" x14ac:dyDescent="0.25">
      <c r="G41" s="3"/>
    </row>
  </sheetData>
  <sheetProtection algorithmName="SHA-512" hashValue="YlutEl7AcYLICDWz8+pSdVxbJB7RKxZKe8fPWXc4NhId6ylfS0gzkz2TlzOR/UVQDVB2n9an3P4+iVf/+J3PZQ==" saltValue="R5u6JtOCaRxhQj0hgG2Uiw==" spinCount="100000" sheet="1" objects="1" scenarios="1" selectLockedCells="1"/>
  <mergeCells count="10">
    <mergeCell ref="K17:L17"/>
    <mergeCell ref="A23:H23"/>
    <mergeCell ref="A1:H1"/>
    <mergeCell ref="A8:B8"/>
    <mergeCell ref="A14:B14"/>
    <mergeCell ref="A17:B17"/>
    <mergeCell ref="A18:B18"/>
    <mergeCell ref="A19:B19"/>
    <mergeCell ref="A20:B20"/>
    <mergeCell ref="A21:B21"/>
  </mergeCells>
  <pageMargins left="0.25" right="0.2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zoomScaleNormal="100" workbookViewId="0">
      <selection activeCell="B5" sqref="B5"/>
    </sheetView>
  </sheetViews>
  <sheetFormatPr defaultRowHeight="15" x14ac:dyDescent="0.25"/>
  <cols>
    <col min="1" max="1" width="7.7109375" customWidth="1"/>
    <col min="2" max="2" width="11.140625" customWidth="1"/>
    <col min="3" max="3" width="13.140625" customWidth="1"/>
    <col min="4" max="4" width="12.5703125" customWidth="1"/>
    <col min="5" max="8" width="14.28515625" customWidth="1"/>
  </cols>
  <sheetData>
    <row r="1" spans="1:9" ht="50.45" customHeight="1" x14ac:dyDescent="0.25">
      <c r="A1" s="125" t="s">
        <v>502</v>
      </c>
      <c r="B1" s="126"/>
      <c r="C1" s="126"/>
      <c r="D1" s="126"/>
      <c r="E1" s="126"/>
      <c r="F1" s="126"/>
      <c r="G1" s="126"/>
      <c r="H1" s="126"/>
    </row>
    <row r="2" spans="1:9" ht="15.75" x14ac:dyDescent="0.25">
      <c r="A2" s="31"/>
      <c r="B2" s="31"/>
      <c r="C2" s="31"/>
      <c r="D2" s="32"/>
      <c r="E2" s="31"/>
      <c r="F2" s="31"/>
      <c r="G2" s="31"/>
      <c r="H2" s="33" t="s">
        <v>498</v>
      </c>
    </row>
    <row r="3" spans="1:9" ht="18.75" x14ac:dyDescent="0.3">
      <c r="A3" s="34" t="s">
        <v>0</v>
      </c>
      <c r="B3" s="35"/>
      <c r="C3" s="35"/>
      <c r="D3" s="36"/>
      <c r="E3" s="31"/>
      <c r="F3" s="31"/>
      <c r="G3" s="31"/>
      <c r="H3" s="31"/>
    </row>
    <row r="4" spans="1:9" ht="15.75" thickBot="1" x14ac:dyDescent="0.3">
      <c r="A4" s="31"/>
      <c r="B4" s="31"/>
      <c r="C4" s="31"/>
      <c r="D4" s="33"/>
      <c r="E4" s="31"/>
      <c r="F4" s="31"/>
      <c r="G4" s="31"/>
      <c r="H4" s="31"/>
    </row>
    <row r="5" spans="1:9" ht="15.75" thickBot="1" x14ac:dyDescent="0.3">
      <c r="A5" s="31" t="s">
        <v>1</v>
      </c>
      <c r="B5" s="10"/>
      <c r="C5" s="11"/>
      <c r="D5" s="31"/>
      <c r="E5" s="37" t="s">
        <v>476</v>
      </c>
      <c r="F5" s="38" t="e">
        <f>VLOOKUP(B6,'CBSA list'!A4:B466,2,FALSE)</f>
        <v>#N/A</v>
      </c>
      <c r="G5" s="39"/>
      <c r="H5" s="39"/>
    </row>
    <row r="6" spans="1:9" ht="15.75" thickBot="1" x14ac:dyDescent="0.3">
      <c r="A6" s="31" t="s">
        <v>2</v>
      </c>
      <c r="B6" s="9"/>
      <c r="C6" s="31"/>
      <c r="D6" s="31"/>
      <c r="E6" s="31"/>
      <c r="F6" s="37" t="s">
        <v>477</v>
      </c>
      <c r="G6" s="40" t="e">
        <f>VLOOKUP(B6,'CBSA list'!A5:D466,4,FALSE)</f>
        <v>#N/A</v>
      </c>
      <c r="H6" s="41"/>
    </row>
    <row r="7" spans="1:9" x14ac:dyDescent="0.25">
      <c r="A7" s="33"/>
      <c r="B7" s="31"/>
      <c r="C7" s="31"/>
      <c r="D7" s="31"/>
      <c r="E7" s="31"/>
      <c r="F7" s="31"/>
      <c r="G7" s="31"/>
      <c r="H7" s="31"/>
    </row>
    <row r="8" spans="1:9" s="2" customFormat="1" ht="60" x14ac:dyDescent="0.25">
      <c r="A8" s="127" t="s">
        <v>478</v>
      </c>
      <c r="B8" s="128"/>
      <c r="C8" s="42" t="s">
        <v>490</v>
      </c>
      <c r="D8" s="42" t="s">
        <v>491</v>
      </c>
      <c r="E8" s="42" t="s">
        <v>495</v>
      </c>
      <c r="F8" s="42" t="s">
        <v>492</v>
      </c>
      <c r="G8" s="42" t="s">
        <v>493</v>
      </c>
      <c r="H8" s="42" t="s">
        <v>494</v>
      </c>
    </row>
    <row r="9" spans="1:9" hidden="1" x14ac:dyDescent="0.25">
      <c r="A9" s="43" t="s">
        <v>496</v>
      </c>
      <c r="B9" s="44"/>
      <c r="C9" s="45"/>
      <c r="D9" s="45"/>
      <c r="E9" s="45"/>
      <c r="F9" s="45"/>
      <c r="G9" s="45"/>
      <c r="H9" s="45"/>
    </row>
    <row r="10" spans="1:9" hidden="1" x14ac:dyDescent="0.25">
      <c r="A10" s="44" t="s">
        <v>480</v>
      </c>
      <c r="B10" s="44"/>
      <c r="C10" s="46">
        <v>188.97</v>
      </c>
      <c r="D10" s="46">
        <v>148.41</v>
      </c>
      <c r="E10" s="46">
        <v>39.880000000000003</v>
      </c>
      <c r="F10" s="46">
        <v>169.36</v>
      </c>
      <c r="G10" s="46">
        <v>728.83</v>
      </c>
      <c r="H10" s="46">
        <v>957.08</v>
      </c>
      <c r="I10" s="12"/>
    </row>
    <row r="11" spans="1:9" hidden="1" x14ac:dyDescent="0.25">
      <c r="A11" s="44" t="s">
        <v>481</v>
      </c>
      <c r="B11" s="44"/>
      <c r="C11" s="46">
        <v>129.84</v>
      </c>
      <c r="D11" s="46">
        <v>101.97</v>
      </c>
      <c r="E11" s="46">
        <v>27.4</v>
      </c>
      <c r="F11" s="46">
        <v>91.67</v>
      </c>
      <c r="G11" s="46">
        <v>466.52</v>
      </c>
      <c r="H11" s="46">
        <v>657.61</v>
      </c>
      <c r="I11" s="12"/>
    </row>
    <row r="12" spans="1:9" hidden="1" x14ac:dyDescent="0.25">
      <c r="A12" s="44" t="s">
        <v>482</v>
      </c>
      <c r="B12" s="44"/>
      <c r="C12" s="46">
        <v>59.13</v>
      </c>
      <c r="D12" s="46">
        <v>46.44</v>
      </c>
      <c r="E12" s="46">
        <v>12.48</v>
      </c>
      <c r="F12" s="46">
        <v>77.69</v>
      </c>
      <c r="G12" s="46">
        <v>262.31</v>
      </c>
      <c r="H12" s="46">
        <v>299.47000000000003</v>
      </c>
      <c r="I12" s="12"/>
    </row>
    <row r="13" spans="1:9" x14ac:dyDescent="0.25">
      <c r="A13" s="47" t="s">
        <v>489</v>
      </c>
      <c r="B13" s="48"/>
      <c r="C13" s="77" t="e">
        <f t="shared" ref="C13:H13" si="0">($G$6*C11)+C12</f>
        <v>#N/A</v>
      </c>
      <c r="D13" s="77" t="e">
        <f t="shared" si="0"/>
        <v>#N/A</v>
      </c>
      <c r="E13" s="77" t="e">
        <f t="shared" si="0"/>
        <v>#N/A</v>
      </c>
      <c r="F13" s="77" t="e">
        <f t="shared" si="0"/>
        <v>#N/A</v>
      </c>
      <c r="G13" s="77" t="e">
        <f t="shared" si="0"/>
        <v>#N/A</v>
      </c>
      <c r="H13" s="77" t="e">
        <f t="shared" si="0"/>
        <v>#N/A</v>
      </c>
    </row>
    <row r="14" spans="1:9" x14ac:dyDescent="0.25">
      <c r="A14" s="129" t="s">
        <v>479</v>
      </c>
      <c r="B14" s="129"/>
      <c r="C14" s="16"/>
      <c r="D14" s="16"/>
      <c r="E14" s="16"/>
      <c r="F14" s="16"/>
      <c r="G14" s="16"/>
      <c r="H14" s="16"/>
    </row>
    <row r="15" spans="1:9" ht="24.6" customHeight="1" x14ac:dyDescent="0.4">
      <c r="A15" s="50" t="s">
        <v>483</v>
      </c>
      <c r="B15" s="51"/>
      <c r="C15" s="52" t="e">
        <f>C14*C13</f>
        <v>#N/A</v>
      </c>
      <c r="D15" s="52" t="e">
        <f>D14*D13</f>
        <v>#N/A</v>
      </c>
      <c r="E15" s="52" t="e">
        <f t="shared" ref="E15:H15" si="1">E14*E13</f>
        <v>#N/A</v>
      </c>
      <c r="F15" s="52" t="e">
        <f t="shared" si="1"/>
        <v>#N/A</v>
      </c>
      <c r="G15" s="52" t="e">
        <f t="shared" si="1"/>
        <v>#N/A</v>
      </c>
      <c r="H15" s="52" t="e">
        <f t="shared" si="1"/>
        <v>#N/A</v>
      </c>
    </row>
    <row r="16" spans="1:9" x14ac:dyDescent="0.25">
      <c r="A16" s="53"/>
      <c r="B16" s="53"/>
      <c r="C16" s="53"/>
      <c r="D16" s="53"/>
      <c r="E16" s="53"/>
      <c r="F16" s="53"/>
      <c r="G16" s="53"/>
      <c r="H16" s="53"/>
    </row>
    <row r="17" spans="1:12" ht="15.75" x14ac:dyDescent="0.25">
      <c r="A17" s="130" t="e">
        <f>SUM(C15:H15)</f>
        <v>#N/A</v>
      </c>
      <c r="B17" s="130"/>
      <c r="C17" s="54" t="s">
        <v>508</v>
      </c>
      <c r="D17" s="53"/>
      <c r="E17" s="53"/>
      <c r="F17" s="31"/>
      <c r="G17" s="55"/>
      <c r="H17" s="53"/>
      <c r="K17" s="123"/>
      <c r="L17" s="123"/>
    </row>
    <row r="18" spans="1:12" ht="18" x14ac:dyDescent="0.4">
      <c r="A18" s="131"/>
      <c r="B18" s="131"/>
      <c r="C18" s="56" t="s">
        <v>538</v>
      </c>
      <c r="D18" s="53"/>
      <c r="E18" s="53"/>
      <c r="F18" s="57"/>
      <c r="G18" s="55"/>
      <c r="H18" s="53"/>
    </row>
    <row r="19" spans="1:12" ht="18" x14ac:dyDescent="0.4">
      <c r="A19" s="131"/>
      <c r="B19" s="131"/>
      <c r="C19" s="56" t="s">
        <v>523</v>
      </c>
      <c r="D19" s="53"/>
      <c r="E19" s="53"/>
      <c r="F19" s="57"/>
      <c r="G19" s="55"/>
      <c r="H19" s="53"/>
    </row>
    <row r="20" spans="1:12" ht="18" x14ac:dyDescent="0.4">
      <c r="A20" s="130" t="e">
        <f>(A17+A18+A19)*0.02</f>
        <v>#N/A</v>
      </c>
      <c r="B20" s="130"/>
      <c r="C20" s="54" t="s">
        <v>507</v>
      </c>
      <c r="D20" s="53"/>
      <c r="E20" s="53"/>
      <c r="F20" s="57"/>
      <c r="G20" s="55"/>
      <c r="H20" s="53"/>
    </row>
    <row r="21" spans="1:12" ht="18" x14ac:dyDescent="0.4">
      <c r="A21" s="130" t="e">
        <f>(A17+A18+A19)*0.98</f>
        <v>#N/A</v>
      </c>
      <c r="B21" s="130"/>
      <c r="C21" s="54" t="s">
        <v>506</v>
      </c>
      <c r="D21" s="53"/>
      <c r="E21" s="55"/>
      <c r="F21" s="58"/>
      <c r="G21" s="55"/>
      <c r="H21" s="55"/>
    </row>
    <row r="22" spans="1:12" ht="18" x14ac:dyDescent="0.4">
      <c r="A22" s="59" t="s">
        <v>517</v>
      </c>
      <c r="B22" s="31"/>
      <c r="C22" s="78"/>
      <c r="D22" s="53"/>
      <c r="E22" s="53"/>
      <c r="F22" s="57"/>
      <c r="G22" s="55"/>
      <c r="H22" s="53"/>
    </row>
    <row r="23" spans="1:12" ht="92.45" customHeight="1" x14ac:dyDescent="0.25">
      <c r="A23" s="124" t="s">
        <v>499</v>
      </c>
      <c r="B23" s="124"/>
      <c r="C23" s="124"/>
      <c r="D23" s="124"/>
      <c r="E23" s="124"/>
      <c r="F23" s="124"/>
      <c r="G23" s="124"/>
      <c r="H23" s="124"/>
    </row>
    <row r="24" spans="1:12" ht="15.75" x14ac:dyDescent="0.25">
      <c r="A24" s="31"/>
      <c r="B24" s="64" t="s">
        <v>484</v>
      </c>
      <c r="C24" s="8" t="s">
        <v>497</v>
      </c>
      <c r="D24" s="4"/>
      <c r="E24" s="4"/>
      <c r="F24" s="5"/>
      <c r="G24" s="5"/>
      <c r="H24" s="6"/>
    </row>
    <row r="25" spans="1:12" x14ac:dyDescent="0.25">
      <c r="A25" s="31"/>
      <c r="B25" s="6" t="s">
        <v>485</v>
      </c>
      <c r="C25" s="65" t="e">
        <f>C24-6</f>
        <v>#VALUE!</v>
      </c>
      <c r="D25" s="6"/>
      <c r="E25" s="6"/>
      <c r="F25" s="6"/>
      <c r="G25" s="6"/>
      <c r="H25" s="6"/>
    </row>
    <row r="26" spans="1:12" ht="15.75" x14ac:dyDescent="0.25">
      <c r="A26" s="32" t="s">
        <v>500</v>
      </c>
      <c r="B26" s="6"/>
      <c r="C26" s="65"/>
      <c r="D26" s="31"/>
      <c r="E26" s="6"/>
      <c r="F26" s="6"/>
      <c r="G26" s="32" t="s">
        <v>518</v>
      </c>
      <c r="H26" s="6"/>
    </row>
    <row r="27" spans="1:12" ht="30" x14ac:dyDescent="0.25">
      <c r="A27" s="66" t="s">
        <v>521</v>
      </c>
      <c r="B27" s="66" t="s">
        <v>522</v>
      </c>
      <c r="C27" s="66" t="s">
        <v>486</v>
      </c>
      <c r="D27" s="66" t="s">
        <v>487</v>
      </c>
      <c r="E27" s="66" t="s">
        <v>488</v>
      </c>
      <c r="F27" s="31"/>
      <c r="G27" s="67" t="s">
        <v>519</v>
      </c>
      <c r="H27" s="68" t="s">
        <v>520</v>
      </c>
    </row>
    <row r="28" spans="1:12" x14ac:dyDescent="0.25">
      <c r="A28" s="22"/>
      <c r="B28" s="23"/>
      <c r="C28" s="69" t="e">
        <f>B28*0.25*$E$13</f>
        <v>#N/A</v>
      </c>
      <c r="D28" s="69" t="e">
        <f>C28*0.02</f>
        <v>#N/A</v>
      </c>
      <c r="E28" s="69" t="e">
        <f>ROUND(C28-D28,6)</f>
        <v>#N/A</v>
      </c>
      <c r="F28" s="31"/>
      <c r="G28" s="28"/>
      <c r="H28" s="70"/>
    </row>
    <row r="29" spans="1:12" x14ac:dyDescent="0.25">
      <c r="A29" s="20"/>
      <c r="B29" s="21"/>
      <c r="C29" s="71" t="e">
        <f>B29*0.25*$E$13</f>
        <v>#N/A</v>
      </c>
      <c r="D29" s="71" t="e">
        <f t="shared" ref="D29:D38" si="2">C29*0.02</f>
        <v>#N/A</v>
      </c>
      <c r="E29" s="71" t="e">
        <f t="shared" ref="E29:E38" si="3">C29-D29</f>
        <v>#N/A</v>
      </c>
      <c r="F29" s="31"/>
      <c r="G29" s="28"/>
      <c r="H29" s="70"/>
    </row>
    <row r="30" spans="1:12" x14ac:dyDescent="0.25">
      <c r="A30" s="20"/>
      <c r="B30" s="21"/>
      <c r="C30" s="71" t="e">
        <f t="shared" ref="C30:C37" si="4">B30*0.25*$E$13</f>
        <v>#N/A</v>
      </c>
      <c r="D30" s="71" t="e">
        <f t="shared" si="2"/>
        <v>#N/A</v>
      </c>
      <c r="E30" s="71" t="e">
        <f t="shared" si="3"/>
        <v>#N/A</v>
      </c>
      <c r="F30" s="31"/>
      <c r="G30" s="28"/>
      <c r="H30" s="70"/>
    </row>
    <row r="31" spans="1:12" x14ac:dyDescent="0.25">
      <c r="A31" s="20"/>
      <c r="B31" s="21"/>
      <c r="C31" s="71" t="e">
        <f t="shared" si="4"/>
        <v>#N/A</v>
      </c>
      <c r="D31" s="71" t="e">
        <f t="shared" si="2"/>
        <v>#N/A</v>
      </c>
      <c r="E31" s="71" t="e">
        <f t="shared" si="3"/>
        <v>#N/A</v>
      </c>
      <c r="F31" s="31"/>
      <c r="G31" s="28"/>
      <c r="H31" s="70"/>
    </row>
    <row r="32" spans="1:12" x14ac:dyDescent="0.25">
      <c r="A32" s="20"/>
      <c r="B32" s="21"/>
      <c r="C32" s="71" t="e">
        <f>B32*0.25*$E$13</f>
        <v>#N/A</v>
      </c>
      <c r="D32" s="71" t="e">
        <f t="shared" si="2"/>
        <v>#N/A</v>
      </c>
      <c r="E32" s="71" t="e">
        <f t="shared" si="3"/>
        <v>#N/A</v>
      </c>
      <c r="F32" s="31"/>
      <c r="G32" s="28"/>
      <c r="H32" s="70"/>
    </row>
    <row r="33" spans="1:8" x14ac:dyDescent="0.25">
      <c r="A33" s="20"/>
      <c r="B33" s="21"/>
      <c r="C33" s="71" t="e">
        <f t="shared" ref="C33:C34" si="5">B33*0.25*$E$13</f>
        <v>#N/A</v>
      </c>
      <c r="D33" s="71" t="e">
        <f t="shared" si="2"/>
        <v>#N/A</v>
      </c>
      <c r="E33" s="71" t="e">
        <f t="shared" si="3"/>
        <v>#N/A</v>
      </c>
      <c r="F33" s="31"/>
      <c r="G33" s="28"/>
      <c r="H33" s="70"/>
    </row>
    <row r="34" spans="1:8" x14ac:dyDescent="0.25">
      <c r="A34" s="20"/>
      <c r="B34" s="21"/>
      <c r="C34" s="71" t="e">
        <f t="shared" si="5"/>
        <v>#N/A</v>
      </c>
      <c r="D34" s="71" t="e">
        <f t="shared" si="2"/>
        <v>#N/A</v>
      </c>
      <c r="E34" s="71" t="e">
        <f t="shared" si="3"/>
        <v>#N/A</v>
      </c>
      <c r="F34" s="31"/>
      <c r="G34" s="29"/>
      <c r="H34" s="70"/>
    </row>
    <row r="35" spans="1:8" x14ac:dyDescent="0.25">
      <c r="A35" s="20"/>
      <c r="B35" s="21"/>
      <c r="C35" s="71" t="e">
        <f t="shared" si="4"/>
        <v>#N/A</v>
      </c>
      <c r="D35" s="71" t="e">
        <f t="shared" si="2"/>
        <v>#N/A</v>
      </c>
      <c r="E35" s="71" t="e">
        <f t="shared" si="3"/>
        <v>#N/A</v>
      </c>
      <c r="F35" s="31"/>
      <c r="G35" s="30"/>
      <c r="H35" s="70"/>
    </row>
    <row r="36" spans="1:8" x14ac:dyDescent="0.25">
      <c r="A36" s="20"/>
      <c r="B36" s="21"/>
      <c r="C36" s="71" t="e">
        <f t="shared" si="4"/>
        <v>#N/A</v>
      </c>
      <c r="D36" s="71" t="e">
        <f t="shared" si="2"/>
        <v>#N/A</v>
      </c>
      <c r="E36" s="71" t="e">
        <f t="shared" si="3"/>
        <v>#N/A</v>
      </c>
      <c r="F36" s="31"/>
      <c r="G36" s="30"/>
      <c r="H36" s="70"/>
    </row>
    <row r="37" spans="1:8" x14ac:dyDescent="0.25">
      <c r="A37" s="20"/>
      <c r="B37" s="21"/>
      <c r="C37" s="72" t="e">
        <f t="shared" si="4"/>
        <v>#N/A</v>
      </c>
      <c r="D37" s="71" t="e">
        <f t="shared" si="2"/>
        <v>#N/A</v>
      </c>
      <c r="E37" s="71" t="e">
        <f t="shared" si="3"/>
        <v>#N/A</v>
      </c>
      <c r="F37" s="31"/>
      <c r="G37" s="30"/>
      <c r="H37" s="70"/>
    </row>
    <row r="38" spans="1:8" ht="15.75" x14ac:dyDescent="0.25">
      <c r="A38" s="6"/>
      <c r="B38" s="73">
        <f>SUM(B28:B37)*0.25</f>
        <v>0</v>
      </c>
      <c r="C38" s="74" t="e">
        <f>SUM(C28:C37)</f>
        <v>#N/A</v>
      </c>
      <c r="D38" s="75" t="e">
        <f t="shared" si="2"/>
        <v>#N/A</v>
      </c>
      <c r="E38" s="13" t="e">
        <f t="shared" si="3"/>
        <v>#N/A</v>
      </c>
      <c r="F38" s="31"/>
      <c r="G38" s="76">
        <f>SUM(G28:G37)</f>
        <v>0</v>
      </c>
      <c r="H38" s="74">
        <f>SUM(G38)/0.98</f>
        <v>0</v>
      </c>
    </row>
    <row r="39" spans="1:8" x14ac:dyDescent="0.25">
      <c r="A39" s="117"/>
      <c r="B39" s="117"/>
      <c r="C39" s="117"/>
      <c r="D39" s="117"/>
      <c r="E39" s="118"/>
      <c r="F39" s="119"/>
      <c r="G39" s="120"/>
      <c r="H39" s="117"/>
    </row>
    <row r="44" spans="1:8" ht="16.899999999999999" customHeight="1" x14ac:dyDescent="0.25">
      <c r="A44" s="132"/>
      <c r="B44" s="132"/>
      <c r="C44" s="132"/>
      <c r="D44" s="132"/>
      <c r="E44" s="132"/>
      <c r="F44" s="132"/>
      <c r="G44" s="132"/>
      <c r="H44" s="132"/>
    </row>
  </sheetData>
  <sheetProtection algorithmName="SHA-512" hashValue="Hy6z+RALZ2HR1dvWtCuE+iujpsImAIZRwGhAhCCjdMqaj0ati3mD2vj4hRYpp0TEecBanWuGcY5s8Nr2d1vVrg==" saltValue="t7RBBgmrKGRy31QSi6jBSw==" spinCount="100000" sheet="1" objects="1" scenarios="1" selectLockedCells="1"/>
  <mergeCells count="11">
    <mergeCell ref="A1:H1"/>
    <mergeCell ref="A44:H44"/>
    <mergeCell ref="A8:B8"/>
    <mergeCell ref="A14:B14"/>
    <mergeCell ref="A23:H23"/>
    <mergeCell ref="A17:B17"/>
    <mergeCell ref="K17:L17"/>
    <mergeCell ref="A18:B18"/>
    <mergeCell ref="A19:B19"/>
    <mergeCell ref="A20:B20"/>
    <mergeCell ref="A21:B21"/>
  </mergeCells>
  <pageMargins left="0.2" right="0.2"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election activeCell="A29" sqref="A29:B30"/>
    </sheetView>
  </sheetViews>
  <sheetFormatPr defaultColWidth="8.85546875" defaultRowHeight="15" x14ac:dyDescent="0.25"/>
  <cols>
    <col min="1" max="1" width="4" style="18" customWidth="1"/>
    <col min="2" max="2" width="79.85546875" style="17" customWidth="1"/>
    <col min="3" max="3" width="8.85546875" style="17" customWidth="1"/>
    <col min="4" max="16384" width="8.85546875" style="17"/>
  </cols>
  <sheetData>
    <row r="1" spans="1:2" ht="15.75" x14ac:dyDescent="0.25">
      <c r="A1" s="82"/>
      <c r="B1" s="83" t="s">
        <v>505</v>
      </c>
    </row>
    <row r="2" spans="1:2" ht="105" x14ac:dyDescent="0.25">
      <c r="A2" s="84">
        <v>1</v>
      </c>
      <c r="B2" s="85" t="s">
        <v>515</v>
      </c>
    </row>
    <row r="3" spans="1:2" x14ac:dyDescent="0.25">
      <c r="A3" s="86">
        <v>2</v>
      </c>
      <c r="B3" s="87" t="s">
        <v>504</v>
      </c>
    </row>
    <row r="4" spans="1:2" x14ac:dyDescent="0.25">
      <c r="A4" s="79"/>
      <c r="B4" s="88" t="s">
        <v>503</v>
      </c>
    </row>
    <row r="5" spans="1:2" ht="60" x14ac:dyDescent="0.25">
      <c r="A5" s="79"/>
      <c r="B5" s="89" t="s">
        <v>524</v>
      </c>
    </row>
    <row r="6" spans="1:2" x14ac:dyDescent="0.25">
      <c r="A6" s="79"/>
      <c r="B6" s="88" t="s">
        <v>509</v>
      </c>
    </row>
    <row r="7" spans="1:2" x14ac:dyDescent="0.25">
      <c r="A7" s="79"/>
      <c r="B7" s="88" t="s">
        <v>510</v>
      </c>
    </row>
    <row r="8" spans="1:2" x14ac:dyDescent="0.25">
      <c r="A8" s="79"/>
      <c r="B8" s="88" t="s">
        <v>511</v>
      </c>
    </row>
    <row r="9" spans="1:2" x14ac:dyDescent="0.25">
      <c r="A9" s="79"/>
      <c r="B9" s="88" t="s">
        <v>512</v>
      </c>
    </row>
    <row r="10" spans="1:2" x14ac:dyDescent="0.25">
      <c r="A10" s="79"/>
      <c r="B10" s="88" t="s">
        <v>513</v>
      </c>
    </row>
    <row r="11" spans="1:2" x14ac:dyDescent="0.25">
      <c r="A11" s="79"/>
      <c r="B11" s="88" t="s">
        <v>514</v>
      </c>
    </row>
    <row r="12" spans="1:2" ht="30" x14ac:dyDescent="0.25">
      <c r="A12" s="84">
        <v>3</v>
      </c>
      <c r="B12" s="85" t="s">
        <v>525</v>
      </c>
    </row>
    <row r="13" spans="1:2" x14ac:dyDescent="0.25">
      <c r="A13" s="90">
        <v>4</v>
      </c>
      <c r="B13" s="91" t="s">
        <v>526</v>
      </c>
    </row>
    <row r="14" spans="1:2" x14ac:dyDescent="0.25">
      <c r="A14" s="79"/>
      <c r="B14" s="87" t="s">
        <v>527</v>
      </c>
    </row>
    <row r="15" spans="1:2" x14ac:dyDescent="0.25">
      <c r="A15" s="80"/>
      <c r="B15" s="92" t="s">
        <v>528</v>
      </c>
    </row>
    <row r="16" spans="1:2" x14ac:dyDescent="0.25">
      <c r="A16" s="84">
        <v>5</v>
      </c>
      <c r="B16" s="93" t="s">
        <v>529</v>
      </c>
    </row>
    <row r="17" spans="1:2" ht="15.75" thickBot="1" x14ac:dyDescent="0.3">
      <c r="A17" s="94">
        <v>6</v>
      </c>
      <c r="B17" s="95" t="s">
        <v>530</v>
      </c>
    </row>
    <row r="18" spans="1:2" ht="15.75" thickBot="1" x14ac:dyDescent="0.3">
      <c r="A18" s="96"/>
      <c r="B18" s="97"/>
    </row>
    <row r="19" spans="1:2" ht="16.5" thickBot="1" x14ac:dyDescent="0.3">
      <c r="A19" s="98"/>
      <c r="B19" s="99" t="s">
        <v>500</v>
      </c>
    </row>
    <row r="20" spans="1:2" ht="30" x14ac:dyDescent="0.25">
      <c r="A20" s="100">
        <v>1</v>
      </c>
      <c r="B20" s="101" t="s">
        <v>535</v>
      </c>
    </row>
    <row r="21" spans="1:2" ht="60" x14ac:dyDescent="0.25">
      <c r="A21" s="102">
        <v>2</v>
      </c>
      <c r="B21" s="103" t="s">
        <v>536</v>
      </c>
    </row>
    <row r="22" spans="1:2" ht="30" x14ac:dyDescent="0.25">
      <c r="A22" s="102">
        <v>3</v>
      </c>
      <c r="B22" s="103" t="s">
        <v>537</v>
      </c>
    </row>
    <row r="23" spans="1:2" x14ac:dyDescent="0.25">
      <c r="A23" s="102">
        <v>4</v>
      </c>
      <c r="B23" s="104" t="s">
        <v>531</v>
      </c>
    </row>
    <row r="24" spans="1:2" ht="30" x14ac:dyDescent="0.25">
      <c r="A24" s="102">
        <v>5</v>
      </c>
      <c r="B24" s="103" t="s">
        <v>532</v>
      </c>
    </row>
    <row r="25" spans="1:2" ht="15.75" thickBot="1" x14ac:dyDescent="0.3">
      <c r="A25" s="96"/>
      <c r="B25" s="97"/>
    </row>
    <row r="26" spans="1:2" ht="16.5" thickBot="1" x14ac:dyDescent="0.3">
      <c r="A26" s="98"/>
      <c r="B26" s="99" t="s">
        <v>518</v>
      </c>
    </row>
    <row r="27" spans="1:2" x14ac:dyDescent="0.25">
      <c r="A27" s="81"/>
      <c r="B27" s="105" t="s">
        <v>533</v>
      </c>
    </row>
    <row r="28" spans="1:2" ht="30" x14ac:dyDescent="0.25">
      <c r="A28" s="100"/>
      <c r="B28" s="101" t="s">
        <v>534</v>
      </c>
    </row>
    <row r="29" spans="1:2" x14ac:dyDescent="0.25">
      <c r="A29" s="121"/>
      <c r="B29" s="122"/>
    </row>
    <row r="30" spans="1:2" x14ac:dyDescent="0.25">
      <c r="A30" s="121"/>
      <c r="B30" s="122"/>
    </row>
  </sheetData>
  <sheetProtection algorithmName="SHA-512" hashValue="wcmAyVPx7uHihl1O7k2sEqJ4Zah33d6b8wJbVYpzBk2DAWoKxiZP3zFAfFW9bFGtcBfg+TI5j6Uh6HSAwk5kkQ==" saltValue="+JiRhj5W9/pUbF/gvWQxPA==" spinCount="100000" sheet="1" objects="1" scenarios="1"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42"/>
  <sheetViews>
    <sheetView workbookViewId="0"/>
  </sheetViews>
  <sheetFormatPr defaultColWidth="9.7109375" defaultRowHeight="15" x14ac:dyDescent="0.25"/>
  <cols>
    <col min="1" max="1" width="10.7109375" style="25" customWidth="1"/>
    <col min="2" max="2" width="38.140625" style="25" customWidth="1"/>
    <col min="3" max="3" width="0.140625" style="25" hidden="1" customWidth="1"/>
    <col min="4" max="4" width="9.7109375" style="24"/>
    <col min="5" max="5" width="37" style="25" customWidth="1"/>
    <col min="6" max="6" width="33.7109375" style="25" customWidth="1"/>
    <col min="7" max="16384" width="9.7109375" style="25"/>
  </cols>
  <sheetData>
    <row r="1" spans="1:8" x14ac:dyDescent="0.25">
      <c r="A1" s="106" t="s">
        <v>3</v>
      </c>
      <c r="B1" s="106"/>
      <c r="C1" s="107"/>
      <c r="D1" s="108"/>
      <c r="E1" s="109"/>
    </row>
    <row r="2" spans="1:8" x14ac:dyDescent="0.25">
      <c r="A2" s="110" t="s">
        <v>4</v>
      </c>
      <c r="B2" s="106"/>
      <c r="C2" s="107"/>
      <c r="D2" s="108"/>
      <c r="E2" s="109"/>
    </row>
    <row r="3" spans="1:8" x14ac:dyDescent="0.25">
      <c r="A3" s="133" t="s">
        <v>5</v>
      </c>
      <c r="B3" s="133"/>
      <c r="C3" s="133"/>
      <c r="D3" s="108"/>
      <c r="E3" s="109"/>
    </row>
    <row r="4" spans="1:8" s="19" customFormat="1" ht="28.15" customHeight="1" x14ac:dyDescent="0.25">
      <c r="A4" s="111" t="s">
        <v>6</v>
      </c>
      <c r="B4" s="111" t="s">
        <v>7</v>
      </c>
      <c r="C4" s="112" t="s">
        <v>8</v>
      </c>
      <c r="D4" s="112" t="s">
        <v>9</v>
      </c>
      <c r="E4" s="113"/>
    </row>
    <row r="5" spans="1:8" x14ac:dyDescent="0.25">
      <c r="A5" s="109">
        <v>99901</v>
      </c>
      <c r="B5" s="109" t="s">
        <v>10</v>
      </c>
      <c r="C5" s="108">
        <v>0.68730000000000002</v>
      </c>
      <c r="D5" s="108">
        <f>IF(C5&gt;0.8,C5,(MIN(0.8,ROUND(C5*1.15,4))))</f>
        <v>0.79039999999999999</v>
      </c>
      <c r="E5" s="109" t="s">
        <v>11</v>
      </c>
      <c r="H5" s="24"/>
    </row>
    <row r="6" spans="1:8" x14ac:dyDescent="0.25">
      <c r="A6" s="109">
        <v>99902</v>
      </c>
      <c r="B6" s="109" t="s">
        <v>12</v>
      </c>
      <c r="C6" s="108">
        <v>1.4366000000000001</v>
      </c>
      <c r="D6" s="108">
        <f t="shared" ref="D6:D69" si="0">IF(C6&gt;0.8,C6,(MIN(0.8,ROUND(C6*1.15,4))))</f>
        <v>1.4366000000000001</v>
      </c>
      <c r="E6" s="109" t="s">
        <v>11</v>
      </c>
      <c r="H6" s="24"/>
    </row>
    <row r="7" spans="1:8" x14ac:dyDescent="0.25">
      <c r="A7" s="109">
        <v>99903</v>
      </c>
      <c r="B7" s="109" t="s">
        <v>13</v>
      </c>
      <c r="C7" s="108">
        <v>0.88919999999999999</v>
      </c>
      <c r="D7" s="108">
        <f t="shared" si="0"/>
        <v>0.88919999999999999</v>
      </c>
      <c r="E7" s="109" t="s">
        <v>11</v>
      </c>
      <c r="H7" s="24"/>
    </row>
    <row r="8" spans="1:8" x14ac:dyDescent="0.25">
      <c r="A8" s="109">
        <v>99904</v>
      </c>
      <c r="B8" s="109" t="s">
        <v>14</v>
      </c>
      <c r="C8" s="108">
        <v>0.72629999999999995</v>
      </c>
      <c r="D8" s="108">
        <f t="shared" si="0"/>
        <v>0.8</v>
      </c>
      <c r="E8" s="109" t="s">
        <v>11</v>
      </c>
      <c r="H8" s="24"/>
    </row>
    <row r="9" spans="1:8" x14ac:dyDescent="0.25">
      <c r="A9" s="109">
        <v>99905</v>
      </c>
      <c r="B9" s="109" t="s">
        <v>15</v>
      </c>
      <c r="C9" s="108">
        <v>1.3015000000000001</v>
      </c>
      <c r="D9" s="108">
        <f t="shared" si="0"/>
        <v>1.3015000000000001</v>
      </c>
      <c r="E9" s="109" t="s">
        <v>11</v>
      </c>
      <c r="H9" s="24"/>
    </row>
    <row r="10" spans="1:8" x14ac:dyDescent="0.25">
      <c r="A10" s="109">
        <v>99906</v>
      </c>
      <c r="B10" s="109" t="s">
        <v>16</v>
      </c>
      <c r="C10" s="108">
        <v>1.0003</v>
      </c>
      <c r="D10" s="108">
        <f t="shared" si="0"/>
        <v>1.0003</v>
      </c>
      <c r="E10" s="109" t="s">
        <v>11</v>
      </c>
      <c r="H10" s="24"/>
    </row>
    <row r="11" spans="1:8" x14ac:dyDescent="0.25">
      <c r="A11" s="109">
        <v>99907</v>
      </c>
      <c r="B11" s="109" t="s">
        <v>17</v>
      </c>
      <c r="C11" s="108">
        <v>1.1145</v>
      </c>
      <c r="D11" s="108">
        <f t="shared" si="0"/>
        <v>1.1145</v>
      </c>
      <c r="E11" s="109" t="s">
        <v>11</v>
      </c>
      <c r="H11" s="24"/>
    </row>
    <row r="12" spans="1:8" ht="16.149999999999999" customHeight="1" x14ac:dyDescent="0.25">
      <c r="A12" s="109">
        <v>99908</v>
      </c>
      <c r="B12" s="114" t="s">
        <v>18</v>
      </c>
      <c r="C12" s="115" t="s">
        <v>19</v>
      </c>
      <c r="D12" s="108" t="str">
        <f>IF(C12&gt;0.8,C12,(MIN(0.8,ROUND(C12*1.15,4))))</f>
        <v>----------</v>
      </c>
      <c r="E12" s="116" t="s">
        <v>20</v>
      </c>
      <c r="H12" s="24"/>
    </row>
    <row r="13" spans="1:8" x14ac:dyDescent="0.25">
      <c r="A13" s="109">
        <v>99910</v>
      </c>
      <c r="B13" s="109" t="s">
        <v>21</v>
      </c>
      <c r="C13" s="108">
        <v>0.81459999999999999</v>
      </c>
      <c r="D13" s="108">
        <f t="shared" si="0"/>
        <v>0.81459999999999999</v>
      </c>
      <c r="E13" s="109" t="s">
        <v>11</v>
      </c>
      <c r="H13" s="24"/>
    </row>
    <row r="14" spans="1:8" x14ac:dyDescent="0.25">
      <c r="A14" s="109">
        <v>99911</v>
      </c>
      <c r="B14" s="109" t="s">
        <v>22</v>
      </c>
      <c r="C14" s="108">
        <v>0.74199999999999999</v>
      </c>
      <c r="D14" s="108">
        <f t="shared" si="0"/>
        <v>0.8</v>
      </c>
      <c r="E14" s="109" t="s">
        <v>11</v>
      </c>
      <c r="H14" s="24"/>
    </row>
    <row r="15" spans="1:8" x14ac:dyDescent="0.25">
      <c r="A15" s="109">
        <v>99912</v>
      </c>
      <c r="B15" s="109" t="s">
        <v>23</v>
      </c>
      <c r="C15" s="108">
        <v>1.1143000000000001</v>
      </c>
      <c r="D15" s="108">
        <f t="shared" si="0"/>
        <v>1.1143000000000001</v>
      </c>
      <c r="E15" s="109" t="s">
        <v>11</v>
      </c>
      <c r="H15" s="24"/>
    </row>
    <row r="16" spans="1:8" x14ac:dyDescent="0.25">
      <c r="A16" s="109">
        <v>99913</v>
      </c>
      <c r="B16" s="109" t="s">
        <v>24</v>
      </c>
      <c r="C16" s="108">
        <v>0.73199999999999998</v>
      </c>
      <c r="D16" s="108">
        <f t="shared" si="0"/>
        <v>0.8</v>
      </c>
      <c r="E16" s="109" t="s">
        <v>11</v>
      </c>
      <c r="H16" s="24"/>
    </row>
    <row r="17" spans="1:8" x14ac:dyDescent="0.25">
      <c r="A17" s="109">
        <v>99914</v>
      </c>
      <c r="B17" s="109" t="s">
        <v>25</v>
      </c>
      <c r="C17" s="108">
        <v>0.85240000000000005</v>
      </c>
      <c r="D17" s="108">
        <f t="shared" si="0"/>
        <v>0.85240000000000005</v>
      </c>
      <c r="E17" s="109" t="s">
        <v>11</v>
      </c>
      <c r="H17" s="24"/>
    </row>
    <row r="18" spans="1:8" x14ac:dyDescent="0.25">
      <c r="A18" s="109">
        <v>99915</v>
      </c>
      <c r="B18" s="109" t="s">
        <v>26</v>
      </c>
      <c r="C18" s="108">
        <v>0.81669999999999998</v>
      </c>
      <c r="D18" s="108">
        <f t="shared" si="0"/>
        <v>0.81669999999999998</v>
      </c>
      <c r="E18" s="109" t="s">
        <v>11</v>
      </c>
      <c r="H18" s="24"/>
    </row>
    <row r="19" spans="1:8" x14ac:dyDescent="0.25">
      <c r="A19" s="109">
        <v>99916</v>
      </c>
      <c r="B19" s="109" t="s">
        <v>27</v>
      </c>
      <c r="C19" s="108">
        <v>0.82540000000000002</v>
      </c>
      <c r="D19" s="108">
        <f t="shared" si="0"/>
        <v>0.82540000000000002</v>
      </c>
      <c r="E19" s="109" t="s">
        <v>11</v>
      </c>
      <c r="H19" s="24"/>
    </row>
    <row r="20" spans="1:8" x14ac:dyDescent="0.25">
      <c r="A20" s="109">
        <v>99917</v>
      </c>
      <c r="B20" s="109" t="s">
        <v>28</v>
      </c>
      <c r="C20" s="108">
        <v>0.76880000000000004</v>
      </c>
      <c r="D20" s="108">
        <f t="shared" si="0"/>
        <v>0.8</v>
      </c>
      <c r="E20" s="109" t="s">
        <v>11</v>
      </c>
      <c r="H20" s="24"/>
    </row>
    <row r="21" spans="1:8" x14ac:dyDescent="0.25">
      <c r="A21" s="109">
        <v>99918</v>
      </c>
      <c r="B21" s="109" t="s">
        <v>29</v>
      </c>
      <c r="C21" s="108">
        <v>0.79049999999999998</v>
      </c>
      <c r="D21" s="108">
        <f t="shared" si="0"/>
        <v>0.8</v>
      </c>
      <c r="E21" s="109" t="s">
        <v>11</v>
      </c>
      <c r="H21" s="24"/>
    </row>
    <row r="22" spans="1:8" x14ac:dyDescent="0.25">
      <c r="A22" s="109">
        <v>99919</v>
      </c>
      <c r="B22" s="109" t="s">
        <v>30</v>
      </c>
      <c r="C22" s="108">
        <v>0.70499999999999996</v>
      </c>
      <c r="D22" s="108">
        <f t="shared" si="0"/>
        <v>0.8</v>
      </c>
      <c r="E22" s="109" t="s">
        <v>11</v>
      </c>
      <c r="H22" s="24"/>
    </row>
    <row r="23" spans="1:8" x14ac:dyDescent="0.25">
      <c r="A23" s="109">
        <v>99920</v>
      </c>
      <c r="B23" s="109" t="s">
        <v>31</v>
      </c>
      <c r="C23" s="108">
        <v>0.84060000000000001</v>
      </c>
      <c r="D23" s="108">
        <f t="shared" si="0"/>
        <v>0.84060000000000001</v>
      </c>
      <c r="E23" s="109" t="s">
        <v>11</v>
      </c>
      <c r="H23" s="24"/>
    </row>
    <row r="24" spans="1:8" x14ac:dyDescent="0.25">
      <c r="A24" s="109">
        <v>99921</v>
      </c>
      <c r="B24" s="109" t="s">
        <v>32</v>
      </c>
      <c r="C24" s="108">
        <v>0.87380000000000002</v>
      </c>
      <c r="D24" s="108">
        <f t="shared" si="0"/>
        <v>0.87380000000000002</v>
      </c>
      <c r="E24" s="109" t="s">
        <v>11</v>
      </c>
      <c r="H24" s="24"/>
    </row>
    <row r="25" spans="1:8" x14ac:dyDescent="0.25">
      <c r="A25" s="109">
        <v>99922</v>
      </c>
      <c r="B25" s="109" t="s">
        <v>33</v>
      </c>
      <c r="C25" s="108">
        <v>1.0835999999999999</v>
      </c>
      <c r="D25" s="108">
        <f t="shared" si="0"/>
        <v>1.0835999999999999</v>
      </c>
      <c r="E25" s="109" t="s">
        <v>11</v>
      </c>
      <c r="H25" s="24"/>
    </row>
    <row r="26" spans="1:8" x14ac:dyDescent="0.25">
      <c r="A26" s="109">
        <v>99923</v>
      </c>
      <c r="B26" s="109" t="s">
        <v>34</v>
      </c>
      <c r="C26" s="108">
        <v>0.83819999999999995</v>
      </c>
      <c r="D26" s="108">
        <f t="shared" si="0"/>
        <v>0.83819999999999995</v>
      </c>
      <c r="E26" s="109" t="s">
        <v>11</v>
      </c>
      <c r="H26" s="24"/>
    </row>
    <row r="27" spans="1:8" x14ac:dyDescent="0.25">
      <c r="A27" s="109">
        <v>99924</v>
      </c>
      <c r="B27" s="109" t="s">
        <v>35</v>
      </c>
      <c r="C27" s="108">
        <v>0.9042</v>
      </c>
      <c r="D27" s="108">
        <f t="shared" si="0"/>
        <v>0.9042</v>
      </c>
      <c r="E27" s="109" t="s">
        <v>11</v>
      </c>
      <c r="H27" s="24"/>
    </row>
    <row r="28" spans="1:8" x14ac:dyDescent="0.25">
      <c r="A28" s="109">
        <v>99925</v>
      </c>
      <c r="B28" s="109" t="s">
        <v>36</v>
      </c>
      <c r="C28" s="108">
        <v>0.75</v>
      </c>
      <c r="D28" s="108">
        <f t="shared" si="0"/>
        <v>0.8</v>
      </c>
      <c r="E28" s="109" t="s">
        <v>11</v>
      </c>
      <c r="H28" s="24"/>
    </row>
    <row r="29" spans="1:8" x14ac:dyDescent="0.25">
      <c r="A29" s="109">
        <v>99926</v>
      </c>
      <c r="B29" s="109" t="s">
        <v>37</v>
      </c>
      <c r="C29" s="108">
        <v>0.77759999999999996</v>
      </c>
      <c r="D29" s="108">
        <f t="shared" si="0"/>
        <v>0.8</v>
      </c>
      <c r="E29" s="109" t="s">
        <v>11</v>
      </c>
      <c r="H29" s="24"/>
    </row>
    <row r="30" spans="1:8" x14ac:dyDescent="0.25">
      <c r="A30" s="109">
        <v>99927</v>
      </c>
      <c r="B30" s="109" t="s">
        <v>38</v>
      </c>
      <c r="C30" s="108">
        <v>0.92930000000000001</v>
      </c>
      <c r="D30" s="108">
        <f t="shared" si="0"/>
        <v>0.92930000000000001</v>
      </c>
      <c r="E30" s="109" t="s">
        <v>11</v>
      </c>
      <c r="H30" s="24"/>
    </row>
    <row r="31" spans="1:8" x14ac:dyDescent="0.25">
      <c r="A31" s="109">
        <v>99928</v>
      </c>
      <c r="B31" s="109" t="s">
        <v>39</v>
      </c>
      <c r="C31" s="108">
        <v>0.88590000000000002</v>
      </c>
      <c r="D31" s="108">
        <f t="shared" si="0"/>
        <v>0.88590000000000002</v>
      </c>
      <c r="E31" s="109" t="s">
        <v>11</v>
      </c>
      <c r="H31" s="24"/>
    </row>
    <row r="32" spans="1:8" x14ac:dyDescent="0.25">
      <c r="A32" s="109">
        <v>99929</v>
      </c>
      <c r="B32" s="109" t="s">
        <v>40</v>
      </c>
      <c r="C32" s="108">
        <v>0.89790000000000003</v>
      </c>
      <c r="D32" s="108">
        <f t="shared" si="0"/>
        <v>0.89790000000000003</v>
      </c>
      <c r="E32" s="109" t="s">
        <v>11</v>
      </c>
      <c r="H32" s="24"/>
    </row>
    <row r="33" spans="1:8" x14ac:dyDescent="0.25">
      <c r="A33" s="109">
        <v>99930</v>
      </c>
      <c r="B33" s="109" t="s">
        <v>41</v>
      </c>
      <c r="C33" s="108">
        <v>1.0212000000000001</v>
      </c>
      <c r="D33" s="108">
        <f t="shared" si="0"/>
        <v>1.0212000000000001</v>
      </c>
      <c r="E33" s="109" t="s">
        <v>11</v>
      </c>
      <c r="H33" s="24"/>
    </row>
    <row r="34" spans="1:8" ht="23.25" customHeight="1" x14ac:dyDescent="0.25">
      <c r="A34" s="109">
        <v>99931</v>
      </c>
      <c r="B34" s="114" t="s">
        <v>42</v>
      </c>
      <c r="C34" s="115" t="s">
        <v>19</v>
      </c>
      <c r="D34" s="108" t="str">
        <f>IF(C34&gt;0.8,C34,(MIN(0.8,ROUND(C34*1.15,4))))</f>
        <v>----------</v>
      </c>
      <c r="E34" s="116" t="s">
        <v>20</v>
      </c>
      <c r="H34" s="24"/>
    </row>
    <row r="35" spans="1:8" x14ac:dyDescent="0.25">
      <c r="A35" s="109">
        <v>99932</v>
      </c>
      <c r="B35" s="109" t="s">
        <v>43</v>
      </c>
      <c r="C35" s="108">
        <v>0.84830000000000005</v>
      </c>
      <c r="D35" s="108">
        <f t="shared" si="0"/>
        <v>0.84830000000000005</v>
      </c>
      <c r="E35" s="109" t="s">
        <v>11</v>
      </c>
      <c r="H35" s="24"/>
    </row>
    <row r="36" spans="1:8" x14ac:dyDescent="0.25">
      <c r="A36" s="109">
        <v>99933</v>
      </c>
      <c r="B36" s="109" t="s">
        <v>44</v>
      </c>
      <c r="C36" s="108">
        <v>0.84079999999999999</v>
      </c>
      <c r="D36" s="108">
        <f t="shared" si="0"/>
        <v>0.84079999999999999</v>
      </c>
      <c r="E36" s="109" t="s">
        <v>11</v>
      </c>
      <c r="H36" s="24"/>
    </row>
    <row r="37" spans="1:8" x14ac:dyDescent="0.25">
      <c r="A37" s="109">
        <v>99934</v>
      </c>
      <c r="B37" s="109" t="s">
        <v>45</v>
      </c>
      <c r="C37" s="108">
        <v>0.79579999999999995</v>
      </c>
      <c r="D37" s="108">
        <f t="shared" si="0"/>
        <v>0.8</v>
      </c>
      <c r="E37" s="109" t="s">
        <v>11</v>
      </c>
      <c r="H37" s="24"/>
    </row>
    <row r="38" spans="1:8" x14ac:dyDescent="0.25">
      <c r="A38" s="109">
        <v>99935</v>
      </c>
      <c r="B38" s="109" t="s">
        <v>46</v>
      </c>
      <c r="C38" s="108">
        <v>0.76980000000000004</v>
      </c>
      <c r="D38" s="108">
        <f t="shared" si="0"/>
        <v>0.8</v>
      </c>
      <c r="E38" s="109" t="s">
        <v>11</v>
      </c>
      <c r="H38" s="24"/>
    </row>
    <row r="39" spans="1:8" x14ac:dyDescent="0.25">
      <c r="A39" s="109">
        <v>99936</v>
      </c>
      <c r="B39" s="109" t="s">
        <v>47</v>
      </c>
      <c r="C39" s="108">
        <v>0.82509999999999994</v>
      </c>
      <c r="D39" s="108">
        <f t="shared" si="0"/>
        <v>0.82509999999999994</v>
      </c>
      <c r="E39" s="109" t="s">
        <v>11</v>
      </c>
      <c r="H39" s="24"/>
    </row>
    <row r="40" spans="1:8" x14ac:dyDescent="0.25">
      <c r="A40" s="109">
        <v>99937</v>
      </c>
      <c r="B40" s="109" t="s">
        <v>48</v>
      </c>
      <c r="C40" s="108">
        <v>0.78380000000000005</v>
      </c>
      <c r="D40" s="108">
        <f t="shared" si="0"/>
        <v>0.8</v>
      </c>
      <c r="E40" s="109" t="s">
        <v>11</v>
      </c>
      <c r="H40" s="24"/>
    </row>
    <row r="41" spans="1:8" x14ac:dyDescent="0.25">
      <c r="A41" s="109">
        <v>99938</v>
      </c>
      <c r="B41" s="109" t="s">
        <v>49</v>
      </c>
      <c r="C41" s="108">
        <v>1.0499000000000001</v>
      </c>
      <c r="D41" s="108">
        <f t="shared" si="0"/>
        <v>1.0499000000000001</v>
      </c>
      <c r="E41" s="109" t="s">
        <v>11</v>
      </c>
      <c r="H41" s="24"/>
    </row>
    <row r="42" spans="1:8" x14ac:dyDescent="0.25">
      <c r="A42" s="109">
        <v>99939</v>
      </c>
      <c r="B42" s="109" t="s">
        <v>50</v>
      </c>
      <c r="C42" s="108">
        <v>0.80479999999999996</v>
      </c>
      <c r="D42" s="108">
        <f t="shared" si="0"/>
        <v>0.80479999999999996</v>
      </c>
      <c r="E42" s="109" t="s">
        <v>11</v>
      </c>
      <c r="H42" s="24"/>
    </row>
    <row r="43" spans="1:8" x14ac:dyDescent="0.25">
      <c r="A43" s="109">
        <v>99940</v>
      </c>
      <c r="B43" s="109" t="s">
        <v>51</v>
      </c>
      <c r="C43" s="108">
        <v>0.4047</v>
      </c>
      <c r="D43" s="108">
        <f t="shared" si="0"/>
        <v>0.46539999999999998</v>
      </c>
      <c r="E43" s="109" t="s">
        <v>11</v>
      </c>
      <c r="H43" s="24"/>
    </row>
    <row r="44" spans="1:8" ht="20.25" customHeight="1" x14ac:dyDescent="0.25">
      <c r="A44" s="109">
        <v>99941</v>
      </c>
      <c r="B44" s="109" t="s">
        <v>52</v>
      </c>
      <c r="C44" s="115" t="s">
        <v>19</v>
      </c>
      <c r="D44" s="108" t="str">
        <f t="shared" si="0"/>
        <v>----------</v>
      </c>
      <c r="E44" s="116" t="s">
        <v>20</v>
      </c>
      <c r="H44" s="24"/>
    </row>
    <row r="45" spans="1:8" x14ac:dyDescent="0.25">
      <c r="A45" s="109">
        <v>99942</v>
      </c>
      <c r="B45" s="109" t="s">
        <v>53</v>
      </c>
      <c r="C45" s="108">
        <v>0.81810000000000005</v>
      </c>
      <c r="D45" s="108">
        <f t="shared" si="0"/>
        <v>0.81810000000000005</v>
      </c>
      <c r="E45" s="109" t="s">
        <v>11</v>
      </c>
      <c r="H45" s="24"/>
    </row>
    <row r="46" spans="1:8" x14ac:dyDescent="0.25">
      <c r="A46" s="109">
        <v>99943</v>
      </c>
      <c r="B46" s="109" t="s">
        <v>54</v>
      </c>
      <c r="C46" s="108">
        <v>0.82130000000000003</v>
      </c>
      <c r="D46" s="108">
        <f t="shared" si="0"/>
        <v>0.82130000000000003</v>
      </c>
      <c r="E46" s="109" t="s">
        <v>11</v>
      </c>
      <c r="H46" s="24"/>
    </row>
    <row r="47" spans="1:8" x14ac:dyDescent="0.25">
      <c r="A47" s="109">
        <v>99944</v>
      </c>
      <c r="B47" s="109" t="s">
        <v>55</v>
      </c>
      <c r="C47" s="108">
        <v>0.72519999999999996</v>
      </c>
      <c r="D47" s="108">
        <f t="shared" si="0"/>
        <v>0.8</v>
      </c>
      <c r="E47" s="109" t="s">
        <v>11</v>
      </c>
      <c r="H47" s="24"/>
    </row>
    <row r="48" spans="1:8" x14ac:dyDescent="0.25">
      <c r="A48" s="109">
        <v>99945</v>
      </c>
      <c r="B48" s="109" t="s">
        <v>56</v>
      </c>
      <c r="C48" s="108">
        <v>0.77829999999999999</v>
      </c>
      <c r="D48" s="108">
        <f t="shared" si="0"/>
        <v>0.8</v>
      </c>
      <c r="E48" s="109" t="s">
        <v>11</v>
      </c>
      <c r="H48" s="24"/>
    </row>
    <row r="49" spans="1:8" x14ac:dyDescent="0.25">
      <c r="A49" s="109">
        <v>99946</v>
      </c>
      <c r="B49" s="109" t="s">
        <v>57</v>
      </c>
      <c r="C49" s="108">
        <v>0.91300000000000003</v>
      </c>
      <c r="D49" s="108">
        <f t="shared" si="0"/>
        <v>0.91300000000000003</v>
      </c>
      <c r="E49" s="109" t="s">
        <v>11</v>
      </c>
      <c r="H49" s="24"/>
    </row>
    <row r="50" spans="1:8" x14ac:dyDescent="0.25">
      <c r="A50" s="109">
        <v>99947</v>
      </c>
      <c r="B50" s="109" t="s">
        <v>58</v>
      </c>
      <c r="C50" s="108">
        <v>0.96409999999999996</v>
      </c>
      <c r="D50" s="108">
        <f t="shared" si="0"/>
        <v>0.96409999999999996</v>
      </c>
      <c r="E50" s="109" t="s">
        <v>11</v>
      </c>
      <c r="H50" s="24"/>
    </row>
    <row r="51" spans="1:8" x14ac:dyDescent="0.25">
      <c r="A51" s="109">
        <v>99948</v>
      </c>
      <c r="B51" s="109" t="s">
        <v>59</v>
      </c>
      <c r="C51" s="108">
        <v>0.71079999999999999</v>
      </c>
      <c r="D51" s="108">
        <f t="shared" si="0"/>
        <v>0.8</v>
      </c>
      <c r="E51" s="109" t="s">
        <v>11</v>
      </c>
      <c r="H51" s="24"/>
    </row>
    <row r="52" spans="1:8" x14ac:dyDescent="0.25">
      <c r="A52" s="109">
        <v>99949</v>
      </c>
      <c r="B52" s="109" t="s">
        <v>60</v>
      </c>
      <c r="C52" s="108">
        <v>0.75929999999999997</v>
      </c>
      <c r="D52" s="108">
        <f t="shared" si="0"/>
        <v>0.8</v>
      </c>
      <c r="E52" s="109" t="s">
        <v>11</v>
      </c>
      <c r="H52" s="24"/>
    </row>
    <row r="53" spans="1:8" x14ac:dyDescent="0.25">
      <c r="A53" s="109">
        <v>99950</v>
      </c>
      <c r="B53" s="109" t="s">
        <v>61</v>
      </c>
      <c r="C53" s="108">
        <v>1.0644</v>
      </c>
      <c r="D53" s="108">
        <f t="shared" si="0"/>
        <v>1.0644</v>
      </c>
      <c r="E53" s="109" t="s">
        <v>11</v>
      </c>
      <c r="H53" s="24"/>
    </row>
    <row r="54" spans="1:8" x14ac:dyDescent="0.25">
      <c r="A54" s="109">
        <v>99951</v>
      </c>
      <c r="B54" s="109" t="s">
        <v>62</v>
      </c>
      <c r="C54" s="108">
        <v>0.73029999999999995</v>
      </c>
      <c r="D54" s="108">
        <f t="shared" si="0"/>
        <v>0.8</v>
      </c>
      <c r="E54" s="109" t="s">
        <v>11</v>
      </c>
      <c r="H54" s="24"/>
    </row>
    <row r="55" spans="1:8" x14ac:dyDescent="0.25">
      <c r="A55" s="109">
        <v>99952</v>
      </c>
      <c r="B55" s="109" t="s">
        <v>63</v>
      </c>
      <c r="C55" s="108">
        <v>0.93010000000000004</v>
      </c>
      <c r="D55" s="108">
        <f t="shared" si="0"/>
        <v>0.93010000000000004</v>
      </c>
      <c r="E55" s="109" t="s">
        <v>11</v>
      </c>
      <c r="H55" s="24"/>
    </row>
    <row r="56" spans="1:8" x14ac:dyDescent="0.25">
      <c r="A56" s="109">
        <v>99953</v>
      </c>
      <c r="B56" s="109" t="s">
        <v>64</v>
      </c>
      <c r="C56" s="108">
        <v>0.91790000000000005</v>
      </c>
      <c r="D56" s="108">
        <f t="shared" si="0"/>
        <v>0.91790000000000005</v>
      </c>
      <c r="E56" s="109" t="s">
        <v>11</v>
      </c>
      <c r="H56" s="24"/>
    </row>
    <row r="57" spans="1:8" x14ac:dyDescent="0.25">
      <c r="A57" s="109">
        <v>99965</v>
      </c>
      <c r="B57" s="109" t="s">
        <v>65</v>
      </c>
      <c r="C57" s="108">
        <v>0.96109999999999995</v>
      </c>
      <c r="D57" s="108">
        <f t="shared" si="0"/>
        <v>0.96109999999999995</v>
      </c>
      <c r="E57" s="109" t="s">
        <v>11</v>
      </c>
      <c r="H57" s="24"/>
    </row>
    <row r="58" spans="1:8" x14ac:dyDescent="0.25">
      <c r="A58" s="109">
        <v>10180</v>
      </c>
      <c r="B58" s="109" t="s">
        <v>66</v>
      </c>
      <c r="C58" s="108">
        <v>0.82089999999999996</v>
      </c>
      <c r="D58" s="108">
        <f t="shared" si="0"/>
        <v>0.82089999999999996</v>
      </c>
      <c r="E58" s="109" t="s">
        <v>67</v>
      </c>
    </row>
    <row r="59" spans="1:8" x14ac:dyDescent="0.25">
      <c r="A59" s="109">
        <v>10380</v>
      </c>
      <c r="B59" s="109" t="s">
        <v>68</v>
      </c>
      <c r="C59" s="108">
        <v>0.36070000000000002</v>
      </c>
      <c r="D59" s="108">
        <f t="shared" si="0"/>
        <v>0.4148</v>
      </c>
      <c r="E59" s="109" t="s">
        <v>67</v>
      </c>
    </row>
    <row r="60" spans="1:8" x14ac:dyDescent="0.25">
      <c r="A60" s="109">
        <v>10420</v>
      </c>
      <c r="B60" s="109" t="s">
        <v>69</v>
      </c>
      <c r="C60" s="108">
        <v>0.8337</v>
      </c>
      <c r="D60" s="108">
        <f t="shared" si="0"/>
        <v>0.8337</v>
      </c>
      <c r="E60" s="109" t="s">
        <v>67</v>
      </c>
    </row>
    <row r="61" spans="1:8" x14ac:dyDescent="0.25">
      <c r="A61" s="109">
        <v>10500</v>
      </c>
      <c r="B61" s="109" t="s">
        <v>70</v>
      </c>
      <c r="C61" s="108">
        <v>0.92669999999999997</v>
      </c>
      <c r="D61" s="108">
        <f t="shared" si="0"/>
        <v>0.92669999999999997</v>
      </c>
      <c r="E61" s="109" t="s">
        <v>67</v>
      </c>
    </row>
    <row r="62" spans="1:8" x14ac:dyDescent="0.25">
      <c r="A62" s="109">
        <v>10540</v>
      </c>
      <c r="B62" s="109" t="s">
        <v>71</v>
      </c>
      <c r="C62" s="108">
        <v>1.0658000000000001</v>
      </c>
      <c r="D62" s="108">
        <f t="shared" si="0"/>
        <v>1.0658000000000001</v>
      </c>
      <c r="E62" s="109" t="s">
        <v>67</v>
      </c>
    </row>
    <row r="63" spans="1:8" x14ac:dyDescent="0.25">
      <c r="A63" s="109">
        <v>10580</v>
      </c>
      <c r="B63" s="109" t="s">
        <v>72</v>
      </c>
      <c r="C63" s="108">
        <v>0.82169999999999999</v>
      </c>
      <c r="D63" s="108">
        <f t="shared" si="0"/>
        <v>0.82169999999999999</v>
      </c>
      <c r="E63" s="109" t="s">
        <v>67</v>
      </c>
    </row>
    <row r="64" spans="1:8" x14ac:dyDescent="0.25">
      <c r="A64" s="109">
        <v>10740</v>
      </c>
      <c r="B64" s="109" t="s">
        <v>73</v>
      </c>
      <c r="C64" s="108">
        <v>0.91310000000000002</v>
      </c>
      <c r="D64" s="108">
        <f t="shared" si="0"/>
        <v>0.91310000000000002</v>
      </c>
      <c r="E64" s="109" t="s">
        <v>67</v>
      </c>
    </row>
    <row r="65" spans="1:5" x14ac:dyDescent="0.25">
      <c r="A65" s="109">
        <v>10780</v>
      </c>
      <c r="B65" s="109" t="s">
        <v>74</v>
      </c>
      <c r="C65" s="108">
        <v>0.79479999999999995</v>
      </c>
      <c r="D65" s="108">
        <f t="shared" si="0"/>
        <v>0.8</v>
      </c>
      <c r="E65" s="109" t="s">
        <v>67</v>
      </c>
    </row>
    <row r="66" spans="1:5" x14ac:dyDescent="0.25">
      <c r="A66" s="109">
        <v>10900</v>
      </c>
      <c r="B66" s="109" t="s">
        <v>75</v>
      </c>
      <c r="C66" s="108">
        <v>0.91759999999999997</v>
      </c>
      <c r="D66" s="108">
        <f t="shared" si="0"/>
        <v>0.91759999999999997</v>
      </c>
      <c r="E66" s="109" t="s">
        <v>67</v>
      </c>
    </row>
    <row r="67" spans="1:5" x14ac:dyDescent="0.25">
      <c r="A67" s="109">
        <v>11020</v>
      </c>
      <c r="B67" s="109" t="s">
        <v>76</v>
      </c>
      <c r="C67" s="108">
        <v>1.0620000000000001</v>
      </c>
      <c r="D67" s="108">
        <f t="shared" si="0"/>
        <v>1.0620000000000001</v>
      </c>
      <c r="E67" s="109" t="s">
        <v>67</v>
      </c>
    </row>
    <row r="68" spans="1:5" x14ac:dyDescent="0.25">
      <c r="A68" s="109">
        <v>11100</v>
      </c>
      <c r="B68" s="109" t="s">
        <v>77</v>
      </c>
      <c r="C68" s="108">
        <v>0.8216</v>
      </c>
      <c r="D68" s="108">
        <f t="shared" si="0"/>
        <v>0.8216</v>
      </c>
      <c r="E68" s="109" t="s">
        <v>67</v>
      </c>
    </row>
    <row r="69" spans="1:5" x14ac:dyDescent="0.25">
      <c r="A69" s="109">
        <v>11180</v>
      </c>
      <c r="B69" s="109" t="s">
        <v>78</v>
      </c>
      <c r="C69" s="108">
        <v>0.9335</v>
      </c>
      <c r="D69" s="108">
        <f t="shared" si="0"/>
        <v>0.9335</v>
      </c>
      <c r="E69" s="109" t="s">
        <v>67</v>
      </c>
    </row>
    <row r="70" spans="1:5" x14ac:dyDescent="0.25">
      <c r="A70" s="109">
        <v>11244</v>
      </c>
      <c r="B70" s="109" t="s">
        <v>79</v>
      </c>
      <c r="C70" s="108">
        <v>1.2153</v>
      </c>
      <c r="D70" s="108">
        <f t="shared" ref="D70:D133" si="1">IF(C70&gt;0.8,C70,(MIN(0.8,ROUND(C70*1.15,4))))</f>
        <v>1.2153</v>
      </c>
      <c r="E70" s="109" t="s">
        <v>67</v>
      </c>
    </row>
    <row r="71" spans="1:5" x14ac:dyDescent="0.25">
      <c r="A71" s="109">
        <v>11260</v>
      </c>
      <c r="B71" s="109" t="s">
        <v>80</v>
      </c>
      <c r="C71" s="108">
        <v>1.3162</v>
      </c>
      <c r="D71" s="108">
        <f t="shared" si="1"/>
        <v>1.3162</v>
      </c>
      <c r="E71" s="109" t="s">
        <v>67</v>
      </c>
    </row>
    <row r="72" spans="1:5" x14ac:dyDescent="0.25">
      <c r="A72" s="109">
        <v>11460</v>
      </c>
      <c r="B72" s="109" t="s">
        <v>81</v>
      </c>
      <c r="C72" s="108">
        <v>0.9909</v>
      </c>
      <c r="D72" s="108">
        <f t="shared" si="1"/>
        <v>0.9909</v>
      </c>
      <c r="E72" s="109" t="s">
        <v>67</v>
      </c>
    </row>
    <row r="73" spans="1:5" x14ac:dyDescent="0.25">
      <c r="A73" s="109">
        <v>11500</v>
      </c>
      <c r="B73" s="109" t="s">
        <v>82</v>
      </c>
      <c r="C73" s="108">
        <v>0.72589999999999999</v>
      </c>
      <c r="D73" s="108">
        <f t="shared" si="1"/>
        <v>0.8</v>
      </c>
      <c r="E73" s="109" t="s">
        <v>67</v>
      </c>
    </row>
    <row r="74" spans="1:5" x14ac:dyDescent="0.25">
      <c r="A74" s="109">
        <v>11540</v>
      </c>
      <c r="B74" s="109" t="s">
        <v>83</v>
      </c>
      <c r="C74" s="108">
        <v>0.92759999999999998</v>
      </c>
      <c r="D74" s="108">
        <f t="shared" si="1"/>
        <v>0.92759999999999998</v>
      </c>
      <c r="E74" s="109" t="s">
        <v>67</v>
      </c>
    </row>
    <row r="75" spans="1:5" x14ac:dyDescent="0.25">
      <c r="A75" s="109">
        <v>11640</v>
      </c>
      <c r="B75" s="109" t="s">
        <v>84</v>
      </c>
      <c r="C75" s="108">
        <v>0.3926</v>
      </c>
      <c r="D75" s="108">
        <f t="shared" si="1"/>
        <v>0.45150000000000001</v>
      </c>
      <c r="E75" s="109" t="s">
        <v>67</v>
      </c>
    </row>
    <row r="76" spans="1:5" x14ac:dyDescent="0.25">
      <c r="A76" s="109">
        <v>11700</v>
      </c>
      <c r="B76" s="109" t="s">
        <v>85</v>
      </c>
      <c r="C76" s="108">
        <v>0.86780000000000002</v>
      </c>
      <c r="D76" s="108">
        <f t="shared" si="1"/>
        <v>0.86780000000000002</v>
      </c>
      <c r="E76" s="109" t="s">
        <v>67</v>
      </c>
    </row>
    <row r="77" spans="1:5" x14ac:dyDescent="0.25">
      <c r="A77" s="109">
        <v>12020</v>
      </c>
      <c r="B77" s="109" t="s">
        <v>86</v>
      </c>
      <c r="C77" s="108">
        <v>0.90629999999999999</v>
      </c>
      <c r="D77" s="108">
        <f t="shared" si="1"/>
        <v>0.90629999999999999</v>
      </c>
      <c r="E77" s="109" t="s">
        <v>67</v>
      </c>
    </row>
    <row r="78" spans="1:5" x14ac:dyDescent="0.25">
      <c r="A78" s="109">
        <v>12060</v>
      </c>
      <c r="B78" s="109" t="s">
        <v>87</v>
      </c>
      <c r="C78" s="108">
        <v>0.93220000000000003</v>
      </c>
      <c r="D78" s="108">
        <f t="shared" si="1"/>
        <v>0.93220000000000003</v>
      </c>
      <c r="E78" s="109" t="s">
        <v>67</v>
      </c>
    </row>
    <row r="79" spans="1:5" x14ac:dyDescent="0.25">
      <c r="A79" s="109">
        <v>12100</v>
      </c>
      <c r="B79" s="109" t="s">
        <v>88</v>
      </c>
      <c r="C79" s="108">
        <v>1.1931</v>
      </c>
      <c r="D79" s="108">
        <f t="shared" si="1"/>
        <v>1.1931</v>
      </c>
      <c r="E79" s="109" t="s">
        <v>67</v>
      </c>
    </row>
    <row r="80" spans="1:5" x14ac:dyDescent="0.25">
      <c r="A80" s="109">
        <v>12220</v>
      </c>
      <c r="B80" s="109" t="s">
        <v>89</v>
      </c>
      <c r="C80" s="108">
        <v>0.74219999999999997</v>
      </c>
      <c r="D80" s="108">
        <f t="shared" si="1"/>
        <v>0.8</v>
      </c>
      <c r="E80" s="109" t="s">
        <v>67</v>
      </c>
    </row>
    <row r="81" spans="1:5" x14ac:dyDescent="0.25">
      <c r="A81" s="109">
        <v>12260</v>
      </c>
      <c r="B81" s="109" t="s">
        <v>90</v>
      </c>
      <c r="C81" s="108">
        <v>0.88049999999999995</v>
      </c>
      <c r="D81" s="108">
        <f t="shared" si="1"/>
        <v>0.88049999999999995</v>
      </c>
      <c r="E81" s="109" t="s">
        <v>67</v>
      </c>
    </row>
    <row r="82" spans="1:5" x14ac:dyDescent="0.25">
      <c r="A82" s="109">
        <v>12420</v>
      </c>
      <c r="B82" s="109" t="s">
        <v>91</v>
      </c>
      <c r="C82" s="108">
        <v>0.96750000000000003</v>
      </c>
      <c r="D82" s="108">
        <f t="shared" si="1"/>
        <v>0.96750000000000003</v>
      </c>
      <c r="E82" s="109" t="s">
        <v>67</v>
      </c>
    </row>
    <row r="83" spans="1:5" x14ac:dyDescent="0.25">
      <c r="A83" s="109">
        <v>12540</v>
      </c>
      <c r="B83" s="109" t="s">
        <v>92</v>
      </c>
      <c r="C83" s="108">
        <v>1.1899</v>
      </c>
      <c r="D83" s="108">
        <f t="shared" si="1"/>
        <v>1.1899</v>
      </c>
      <c r="E83" s="109" t="s">
        <v>67</v>
      </c>
    </row>
    <row r="84" spans="1:5" x14ac:dyDescent="0.25">
      <c r="A84" s="109">
        <v>12580</v>
      </c>
      <c r="B84" s="109" t="s">
        <v>93</v>
      </c>
      <c r="C84" s="108">
        <v>0.95830000000000004</v>
      </c>
      <c r="D84" s="108">
        <f t="shared" si="1"/>
        <v>0.95830000000000004</v>
      </c>
      <c r="E84" s="109" t="s">
        <v>67</v>
      </c>
    </row>
    <row r="85" spans="1:5" x14ac:dyDescent="0.25">
      <c r="A85" s="109">
        <v>12620</v>
      </c>
      <c r="B85" s="109" t="s">
        <v>94</v>
      </c>
      <c r="C85" s="108">
        <v>0.999</v>
      </c>
      <c r="D85" s="108">
        <f t="shared" si="1"/>
        <v>0.999</v>
      </c>
      <c r="E85" s="109" t="s">
        <v>67</v>
      </c>
    </row>
    <row r="86" spans="1:5" x14ac:dyDescent="0.25">
      <c r="A86" s="109">
        <v>12700</v>
      </c>
      <c r="B86" s="109" t="s">
        <v>95</v>
      </c>
      <c r="C86" s="108">
        <v>1.2726999999999999</v>
      </c>
      <c r="D86" s="108">
        <f t="shared" si="1"/>
        <v>1.2726999999999999</v>
      </c>
      <c r="E86" s="109" t="s">
        <v>67</v>
      </c>
    </row>
    <row r="87" spans="1:5" x14ac:dyDescent="0.25">
      <c r="A87" s="109">
        <v>12940</v>
      </c>
      <c r="B87" s="109" t="s">
        <v>96</v>
      </c>
      <c r="C87" s="108">
        <v>0.7974</v>
      </c>
      <c r="D87" s="108">
        <f t="shared" si="1"/>
        <v>0.8</v>
      </c>
      <c r="E87" s="109" t="s">
        <v>67</v>
      </c>
    </row>
    <row r="88" spans="1:5" x14ac:dyDescent="0.25">
      <c r="A88" s="109">
        <v>12980</v>
      </c>
      <c r="B88" s="109" t="s">
        <v>97</v>
      </c>
      <c r="C88" s="108">
        <v>1.0134000000000001</v>
      </c>
      <c r="D88" s="108">
        <f t="shared" si="1"/>
        <v>1.0134000000000001</v>
      </c>
      <c r="E88" s="109" t="s">
        <v>67</v>
      </c>
    </row>
    <row r="89" spans="1:5" x14ac:dyDescent="0.25">
      <c r="A89" s="109">
        <v>13020</v>
      </c>
      <c r="B89" s="109" t="s">
        <v>98</v>
      </c>
      <c r="C89" s="108">
        <v>0.98409999999999997</v>
      </c>
      <c r="D89" s="108">
        <f t="shared" si="1"/>
        <v>0.98409999999999997</v>
      </c>
      <c r="E89" s="109" t="s">
        <v>67</v>
      </c>
    </row>
    <row r="90" spans="1:5" x14ac:dyDescent="0.25">
      <c r="A90" s="109">
        <v>13140</v>
      </c>
      <c r="B90" s="109" t="s">
        <v>99</v>
      </c>
      <c r="C90" s="108">
        <v>0.83889999999999998</v>
      </c>
      <c r="D90" s="108">
        <f t="shared" si="1"/>
        <v>0.83889999999999998</v>
      </c>
      <c r="E90" s="109" t="s">
        <v>67</v>
      </c>
    </row>
    <row r="91" spans="1:5" x14ac:dyDescent="0.25">
      <c r="A91" s="109">
        <v>13220</v>
      </c>
      <c r="B91" s="109" t="s">
        <v>100</v>
      </c>
      <c r="C91" s="108">
        <v>0.76300000000000001</v>
      </c>
      <c r="D91" s="108">
        <f t="shared" si="1"/>
        <v>0.8</v>
      </c>
      <c r="E91" s="109" t="s">
        <v>67</v>
      </c>
    </row>
    <row r="92" spans="1:5" x14ac:dyDescent="0.25">
      <c r="A92" s="109">
        <v>13380</v>
      </c>
      <c r="B92" s="109" t="s">
        <v>101</v>
      </c>
      <c r="C92" s="108">
        <v>1.3037000000000001</v>
      </c>
      <c r="D92" s="108">
        <f t="shared" si="1"/>
        <v>1.3037000000000001</v>
      </c>
      <c r="E92" s="109" t="s">
        <v>67</v>
      </c>
    </row>
    <row r="93" spans="1:5" x14ac:dyDescent="0.25">
      <c r="A93" s="109">
        <v>13460</v>
      </c>
      <c r="B93" s="109" t="s">
        <v>102</v>
      </c>
      <c r="C93" s="108">
        <v>1.198</v>
      </c>
      <c r="D93" s="108">
        <f t="shared" si="1"/>
        <v>1.198</v>
      </c>
      <c r="E93" s="109" t="s">
        <v>67</v>
      </c>
    </row>
    <row r="94" spans="1:5" x14ac:dyDescent="0.25">
      <c r="A94" s="109">
        <v>13740</v>
      </c>
      <c r="B94" s="109" t="s">
        <v>103</v>
      </c>
      <c r="C94" s="108">
        <v>0.88549999999999995</v>
      </c>
      <c r="D94" s="108">
        <f t="shared" si="1"/>
        <v>0.88549999999999995</v>
      </c>
      <c r="E94" s="109" t="s">
        <v>67</v>
      </c>
    </row>
    <row r="95" spans="1:5" x14ac:dyDescent="0.25">
      <c r="A95" s="109">
        <v>13780</v>
      </c>
      <c r="B95" s="109" t="s">
        <v>104</v>
      </c>
      <c r="C95" s="108">
        <v>0.85209999999999997</v>
      </c>
      <c r="D95" s="108">
        <f t="shared" si="1"/>
        <v>0.85209999999999997</v>
      </c>
      <c r="E95" s="109" t="s">
        <v>67</v>
      </c>
    </row>
    <row r="96" spans="1:5" x14ac:dyDescent="0.25">
      <c r="A96" s="109">
        <v>13820</v>
      </c>
      <c r="B96" s="109" t="s">
        <v>105</v>
      </c>
      <c r="C96" s="108">
        <v>0.81179999999999997</v>
      </c>
      <c r="D96" s="108">
        <f t="shared" si="1"/>
        <v>0.81179999999999997</v>
      </c>
      <c r="E96" s="109" t="s">
        <v>67</v>
      </c>
    </row>
    <row r="97" spans="1:5" x14ac:dyDescent="0.25">
      <c r="A97" s="109">
        <v>13900</v>
      </c>
      <c r="B97" s="109" t="s">
        <v>106</v>
      </c>
      <c r="C97" s="108">
        <v>0.78200000000000003</v>
      </c>
      <c r="D97" s="108">
        <f t="shared" si="1"/>
        <v>0.8</v>
      </c>
      <c r="E97" s="109" t="s">
        <v>67</v>
      </c>
    </row>
    <row r="98" spans="1:5" x14ac:dyDescent="0.25">
      <c r="A98" s="109">
        <v>13980</v>
      </c>
      <c r="B98" s="109" t="s">
        <v>107</v>
      </c>
      <c r="C98" s="108">
        <v>0.83879999999999999</v>
      </c>
      <c r="D98" s="108">
        <f t="shared" si="1"/>
        <v>0.83879999999999999</v>
      </c>
      <c r="E98" s="109" t="s">
        <v>67</v>
      </c>
    </row>
    <row r="99" spans="1:5" x14ac:dyDescent="0.25">
      <c r="A99" s="109">
        <v>14010</v>
      </c>
      <c r="B99" s="109" t="s">
        <v>108</v>
      </c>
      <c r="C99" s="108">
        <v>0.92259999999999998</v>
      </c>
      <c r="D99" s="108">
        <f t="shared" si="1"/>
        <v>0.92259999999999998</v>
      </c>
      <c r="E99" s="109" t="s">
        <v>67</v>
      </c>
    </row>
    <row r="100" spans="1:5" x14ac:dyDescent="0.25">
      <c r="A100" s="109">
        <v>14020</v>
      </c>
      <c r="B100" s="109" t="s">
        <v>109</v>
      </c>
      <c r="C100" s="108">
        <v>0.8881</v>
      </c>
      <c r="D100" s="108">
        <f t="shared" si="1"/>
        <v>0.8881</v>
      </c>
      <c r="E100" s="109" t="s">
        <v>67</v>
      </c>
    </row>
    <row r="101" spans="1:5" x14ac:dyDescent="0.25">
      <c r="A101" s="109">
        <v>14100</v>
      </c>
      <c r="B101" s="109" t="s">
        <v>110</v>
      </c>
      <c r="C101" s="108">
        <v>0.94620000000000004</v>
      </c>
      <c r="D101" s="108">
        <f t="shared" si="1"/>
        <v>0.94620000000000004</v>
      </c>
      <c r="E101" s="109" t="s">
        <v>67</v>
      </c>
    </row>
    <row r="102" spans="1:5" x14ac:dyDescent="0.25">
      <c r="A102" s="109">
        <v>14260</v>
      </c>
      <c r="B102" s="109" t="s">
        <v>111</v>
      </c>
      <c r="C102" s="108">
        <v>0.90849999999999997</v>
      </c>
      <c r="D102" s="108">
        <f t="shared" si="1"/>
        <v>0.90849999999999997</v>
      </c>
      <c r="E102" s="109" t="s">
        <v>67</v>
      </c>
    </row>
    <row r="103" spans="1:5" x14ac:dyDescent="0.25">
      <c r="A103" s="109">
        <v>14454</v>
      </c>
      <c r="B103" s="109" t="s">
        <v>112</v>
      </c>
      <c r="C103" s="108">
        <v>1.3086</v>
      </c>
      <c r="D103" s="108">
        <f t="shared" si="1"/>
        <v>1.3086</v>
      </c>
      <c r="E103" s="109" t="s">
        <v>67</v>
      </c>
    </row>
    <row r="104" spans="1:5" x14ac:dyDescent="0.25">
      <c r="A104" s="109">
        <v>14500</v>
      </c>
      <c r="B104" s="109" t="s">
        <v>113</v>
      </c>
      <c r="C104" s="108">
        <v>1.0303</v>
      </c>
      <c r="D104" s="108">
        <f t="shared" si="1"/>
        <v>1.0303</v>
      </c>
      <c r="E104" s="109" t="s">
        <v>67</v>
      </c>
    </row>
    <row r="105" spans="1:5" x14ac:dyDescent="0.25">
      <c r="A105" s="109">
        <v>14540</v>
      </c>
      <c r="B105" s="109" t="s">
        <v>114</v>
      </c>
      <c r="C105" s="108">
        <v>0.82969999999999999</v>
      </c>
      <c r="D105" s="108">
        <f t="shared" si="1"/>
        <v>0.82969999999999999</v>
      </c>
      <c r="E105" s="109" t="s">
        <v>67</v>
      </c>
    </row>
    <row r="106" spans="1:5" x14ac:dyDescent="0.25">
      <c r="A106" s="109">
        <v>14740</v>
      </c>
      <c r="B106" s="109" t="s">
        <v>115</v>
      </c>
      <c r="C106" s="108">
        <v>1.1196999999999999</v>
      </c>
      <c r="D106" s="108">
        <f t="shared" si="1"/>
        <v>1.1196999999999999</v>
      </c>
      <c r="E106" s="109" t="s">
        <v>67</v>
      </c>
    </row>
    <row r="107" spans="1:5" x14ac:dyDescent="0.25">
      <c r="A107" s="109">
        <v>14860</v>
      </c>
      <c r="B107" s="109" t="s">
        <v>116</v>
      </c>
      <c r="C107" s="108">
        <v>1.3223</v>
      </c>
      <c r="D107" s="108">
        <f t="shared" si="1"/>
        <v>1.3223</v>
      </c>
      <c r="E107" s="109" t="s">
        <v>67</v>
      </c>
    </row>
    <row r="108" spans="1:5" x14ac:dyDescent="0.25">
      <c r="A108" s="109">
        <v>15180</v>
      </c>
      <c r="B108" s="109" t="s">
        <v>117</v>
      </c>
      <c r="C108" s="108">
        <v>0.82279999999999998</v>
      </c>
      <c r="D108" s="108">
        <f t="shared" si="1"/>
        <v>0.82279999999999998</v>
      </c>
      <c r="E108" s="109" t="s">
        <v>67</v>
      </c>
    </row>
    <row r="109" spans="1:5" x14ac:dyDescent="0.25">
      <c r="A109" s="109">
        <v>15260</v>
      </c>
      <c r="B109" s="109" t="s">
        <v>118</v>
      </c>
      <c r="C109" s="108">
        <v>0.82130000000000003</v>
      </c>
      <c r="D109" s="108">
        <f t="shared" si="1"/>
        <v>0.82130000000000003</v>
      </c>
      <c r="E109" s="109" t="s">
        <v>67</v>
      </c>
    </row>
    <row r="110" spans="1:5" x14ac:dyDescent="0.25">
      <c r="A110" s="109">
        <v>15380</v>
      </c>
      <c r="B110" s="109" t="s">
        <v>119</v>
      </c>
      <c r="C110" s="108">
        <v>1.0506</v>
      </c>
      <c r="D110" s="108">
        <f t="shared" si="1"/>
        <v>1.0506</v>
      </c>
      <c r="E110" s="109" t="s">
        <v>67</v>
      </c>
    </row>
    <row r="111" spans="1:5" x14ac:dyDescent="0.25">
      <c r="A111" s="109">
        <v>15500</v>
      </c>
      <c r="B111" s="109" t="s">
        <v>120</v>
      </c>
      <c r="C111" s="108">
        <v>0.84619999999999995</v>
      </c>
      <c r="D111" s="108">
        <f t="shared" si="1"/>
        <v>0.84619999999999995</v>
      </c>
      <c r="E111" s="109" t="s">
        <v>67</v>
      </c>
    </row>
    <row r="112" spans="1:5" x14ac:dyDescent="0.25">
      <c r="A112" s="109">
        <v>15540</v>
      </c>
      <c r="B112" s="109" t="s">
        <v>121</v>
      </c>
      <c r="C112" s="108">
        <v>1.0256000000000001</v>
      </c>
      <c r="D112" s="108">
        <f t="shared" si="1"/>
        <v>1.0256000000000001</v>
      </c>
      <c r="E112" s="109" t="s">
        <v>67</v>
      </c>
    </row>
    <row r="113" spans="1:5" x14ac:dyDescent="0.25">
      <c r="A113" s="109">
        <v>15680</v>
      </c>
      <c r="B113" s="109" t="s">
        <v>122</v>
      </c>
      <c r="C113" s="108">
        <v>0.9083</v>
      </c>
      <c r="D113" s="108">
        <f t="shared" si="1"/>
        <v>0.9083</v>
      </c>
      <c r="E113" s="109" t="s">
        <v>67</v>
      </c>
    </row>
    <row r="114" spans="1:5" x14ac:dyDescent="0.25">
      <c r="A114" s="109">
        <v>15764</v>
      </c>
      <c r="B114" s="109" t="s">
        <v>123</v>
      </c>
      <c r="C114" s="108">
        <v>1.1011</v>
      </c>
      <c r="D114" s="108">
        <f t="shared" si="1"/>
        <v>1.1011</v>
      </c>
      <c r="E114" s="109" t="s">
        <v>67</v>
      </c>
    </row>
    <row r="115" spans="1:5" x14ac:dyDescent="0.25">
      <c r="A115" s="109">
        <v>15804</v>
      </c>
      <c r="B115" s="109" t="s">
        <v>124</v>
      </c>
      <c r="C115" s="108">
        <v>1.0996999999999999</v>
      </c>
      <c r="D115" s="108">
        <f t="shared" si="1"/>
        <v>1.0996999999999999</v>
      </c>
      <c r="E115" s="109" t="s">
        <v>67</v>
      </c>
    </row>
    <row r="116" spans="1:5" x14ac:dyDescent="0.25">
      <c r="A116" s="109">
        <v>15940</v>
      </c>
      <c r="B116" s="109" t="s">
        <v>125</v>
      </c>
      <c r="C116" s="108">
        <v>0.8407</v>
      </c>
      <c r="D116" s="108">
        <f t="shared" si="1"/>
        <v>0.8407</v>
      </c>
      <c r="E116" s="109" t="s">
        <v>67</v>
      </c>
    </row>
    <row r="117" spans="1:5" x14ac:dyDescent="0.25">
      <c r="A117" s="109">
        <v>15980</v>
      </c>
      <c r="B117" s="109" t="s">
        <v>126</v>
      </c>
      <c r="C117" s="108">
        <v>0.94030000000000002</v>
      </c>
      <c r="D117" s="108">
        <f t="shared" si="1"/>
        <v>0.94030000000000002</v>
      </c>
      <c r="E117" s="109" t="s">
        <v>67</v>
      </c>
    </row>
    <row r="118" spans="1:5" x14ac:dyDescent="0.25">
      <c r="A118" s="109">
        <v>16020</v>
      </c>
      <c r="B118" s="109" t="s">
        <v>127</v>
      </c>
      <c r="C118" s="108">
        <v>0.83240000000000003</v>
      </c>
      <c r="D118" s="108">
        <f t="shared" si="1"/>
        <v>0.83240000000000003</v>
      </c>
      <c r="E118" s="109" t="s">
        <v>67</v>
      </c>
    </row>
    <row r="119" spans="1:5" x14ac:dyDescent="0.25">
      <c r="A119" s="109">
        <v>16060</v>
      </c>
      <c r="B119" s="109" t="s">
        <v>128</v>
      </c>
      <c r="C119" s="108">
        <v>0.83979999999999999</v>
      </c>
      <c r="D119" s="108">
        <f t="shared" si="1"/>
        <v>0.83979999999999999</v>
      </c>
      <c r="E119" s="109" t="s">
        <v>67</v>
      </c>
    </row>
    <row r="120" spans="1:5" x14ac:dyDescent="0.25">
      <c r="A120" s="109">
        <v>16180</v>
      </c>
      <c r="B120" s="109" t="s">
        <v>129</v>
      </c>
      <c r="C120" s="108">
        <v>1.0526</v>
      </c>
      <c r="D120" s="108">
        <f t="shared" si="1"/>
        <v>1.0526</v>
      </c>
      <c r="E120" s="109" t="s">
        <v>67</v>
      </c>
    </row>
    <row r="121" spans="1:5" x14ac:dyDescent="0.25">
      <c r="A121" s="109">
        <v>16220</v>
      </c>
      <c r="B121" s="109" t="s">
        <v>130</v>
      </c>
      <c r="C121" s="108">
        <v>1.0221</v>
      </c>
      <c r="D121" s="108">
        <f t="shared" si="1"/>
        <v>1.0221</v>
      </c>
      <c r="E121" s="109" t="s">
        <v>67</v>
      </c>
    </row>
    <row r="122" spans="1:5" x14ac:dyDescent="0.25">
      <c r="A122" s="109">
        <v>16300</v>
      </c>
      <c r="B122" s="109" t="s">
        <v>131</v>
      </c>
      <c r="C122" s="108">
        <v>0.8619</v>
      </c>
      <c r="D122" s="108">
        <f t="shared" si="1"/>
        <v>0.8619</v>
      </c>
      <c r="E122" s="109" t="s">
        <v>67</v>
      </c>
    </row>
    <row r="123" spans="1:5" x14ac:dyDescent="0.25">
      <c r="A123" s="109">
        <v>16540</v>
      </c>
      <c r="B123" s="109" t="s">
        <v>132</v>
      </c>
      <c r="C123" s="108">
        <v>1.0861000000000001</v>
      </c>
      <c r="D123" s="108">
        <f t="shared" si="1"/>
        <v>1.0861000000000001</v>
      </c>
      <c r="E123" s="109" t="s">
        <v>67</v>
      </c>
    </row>
    <row r="124" spans="1:5" x14ac:dyDescent="0.25">
      <c r="A124" s="109">
        <v>16580</v>
      </c>
      <c r="B124" s="109" t="s">
        <v>133</v>
      </c>
      <c r="C124" s="108">
        <v>0.92459999999999998</v>
      </c>
      <c r="D124" s="108">
        <f t="shared" si="1"/>
        <v>0.92459999999999998</v>
      </c>
      <c r="E124" s="109" t="s">
        <v>67</v>
      </c>
    </row>
    <row r="125" spans="1:5" x14ac:dyDescent="0.25">
      <c r="A125" s="109">
        <v>16620</v>
      </c>
      <c r="B125" s="109" t="s">
        <v>134</v>
      </c>
      <c r="C125" s="108">
        <v>0.81810000000000005</v>
      </c>
      <c r="D125" s="108">
        <f t="shared" si="1"/>
        <v>0.81810000000000005</v>
      </c>
      <c r="E125" s="109" t="s">
        <v>67</v>
      </c>
    </row>
    <row r="126" spans="1:5" x14ac:dyDescent="0.25">
      <c r="A126" s="109">
        <v>16700</v>
      </c>
      <c r="B126" s="109" t="s">
        <v>135</v>
      </c>
      <c r="C126" s="108">
        <v>0.88890000000000002</v>
      </c>
      <c r="D126" s="108">
        <f t="shared" si="1"/>
        <v>0.88890000000000002</v>
      </c>
      <c r="E126" s="109" t="s">
        <v>67</v>
      </c>
    </row>
    <row r="127" spans="1:5" x14ac:dyDescent="0.25">
      <c r="A127" s="109">
        <v>16740</v>
      </c>
      <c r="B127" s="109" t="s">
        <v>136</v>
      </c>
      <c r="C127" s="108">
        <v>0.91149999999999998</v>
      </c>
      <c r="D127" s="108">
        <f t="shared" si="1"/>
        <v>0.91149999999999998</v>
      </c>
      <c r="E127" s="109" t="s">
        <v>67</v>
      </c>
    </row>
    <row r="128" spans="1:5" x14ac:dyDescent="0.25">
      <c r="A128" s="109">
        <v>16820</v>
      </c>
      <c r="B128" s="109" t="s">
        <v>137</v>
      </c>
      <c r="C128" s="108">
        <v>0.94530000000000003</v>
      </c>
      <c r="D128" s="108">
        <f t="shared" si="1"/>
        <v>0.94530000000000003</v>
      </c>
      <c r="E128" s="109" t="s">
        <v>67</v>
      </c>
    </row>
    <row r="129" spans="1:5" x14ac:dyDescent="0.25">
      <c r="A129" s="109">
        <v>16860</v>
      </c>
      <c r="B129" s="109" t="s">
        <v>138</v>
      </c>
      <c r="C129" s="108">
        <v>0.86360000000000003</v>
      </c>
      <c r="D129" s="108">
        <f t="shared" si="1"/>
        <v>0.86360000000000003</v>
      </c>
      <c r="E129" s="109" t="s">
        <v>67</v>
      </c>
    </row>
    <row r="130" spans="1:5" x14ac:dyDescent="0.25">
      <c r="A130" s="109">
        <v>16940</v>
      </c>
      <c r="B130" s="109" t="s">
        <v>139</v>
      </c>
      <c r="C130" s="108">
        <v>0.94889999999999997</v>
      </c>
      <c r="D130" s="108">
        <f t="shared" si="1"/>
        <v>0.94889999999999997</v>
      </c>
      <c r="E130" s="109" t="s">
        <v>67</v>
      </c>
    </row>
    <row r="131" spans="1:5" x14ac:dyDescent="0.25">
      <c r="A131" s="109">
        <v>16974</v>
      </c>
      <c r="B131" s="109" t="s">
        <v>140</v>
      </c>
      <c r="C131" s="108">
        <v>1.046</v>
      </c>
      <c r="D131" s="108">
        <f t="shared" si="1"/>
        <v>1.046</v>
      </c>
      <c r="E131" s="109" t="s">
        <v>67</v>
      </c>
    </row>
    <row r="132" spans="1:5" x14ac:dyDescent="0.25">
      <c r="A132" s="109">
        <v>17020</v>
      </c>
      <c r="B132" s="109" t="s">
        <v>141</v>
      </c>
      <c r="C132" s="108">
        <v>1.1646000000000001</v>
      </c>
      <c r="D132" s="108">
        <f t="shared" si="1"/>
        <v>1.1646000000000001</v>
      </c>
      <c r="E132" s="109" t="s">
        <v>67</v>
      </c>
    </row>
    <row r="133" spans="1:5" x14ac:dyDescent="0.25">
      <c r="A133" s="109">
        <v>17140</v>
      </c>
      <c r="B133" s="109" t="s">
        <v>142</v>
      </c>
      <c r="C133" s="108">
        <v>0.93869999999999998</v>
      </c>
      <c r="D133" s="108">
        <f t="shared" si="1"/>
        <v>0.93869999999999998</v>
      </c>
      <c r="E133" s="109" t="s">
        <v>67</v>
      </c>
    </row>
    <row r="134" spans="1:5" x14ac:dyDescent="0.25">
      <c r="A134" s="109">
        <v>17300</v>
      </c>
      <c r="B134" s="109" t="s">
        <v>143</v>
      </c>
      <c r="C134" s="108">
        <v>0.73609999999999998</v>
      </c>
      <c r="D134" s="108">
        <f t="shared" ref="D134:D197" si="2">IF(C134&gt;0.8,C134,(MIN(0.8,ROUND(C134*1.15,4))))</f>
        <v>0.8</v>
      </c>
      <c r="E134" s="109" t="s">
        <v>67</v>
      </c>
    </row>
    <row r="135" spans="1:5" x14ac:dyDescent="0.25">
      <c r="A135" s="109">
        <v>17420</v>
      </c>
      <c r="B135" s="109" t="s">
        <v>144</v>
      </c>
      <c r="C135" s="108">
        <v>0.74850000000000005</v>
      </c>
      <c r="D135" s="108">
        <f t="shared" si="2"/>
        <v>0.8</v>
      </c>
      <c r="E135" s="109" t="s">
        <v>67</v>
      </c>
    </row>
    <row r="136" spans="1:5" x14ac:dyDescent="0.25">
      <c r="A136" s="109">
        <v>17460</v>
      </c>
      <c r="B136" s="109" t="s">
        <v>145</v>
      </c>
      <c r="C136" s="108">
        <v>0.91830000000000001</v>
      </c>
      <c r="D136" s="108">
        <f t="shared" si="2"/>
        <v>0.91830000000000001</v>
      </c>
      <c r="E136" s="109" t="s">
        <v>67</v>
      </c>
    </row>
    <row r="137" spans="1:5" x14ac:dyDescent="0.25">
      <c r="A137" s="109">
        <v>17660</v>
      </c>
      <c r="B137" s="109" t="s">
        <v>146</v>
      </c>
      <c r="C137" s="108">
        <v>0.97419999999999995</v>
      </c>
      <c r="D137" s="108">
        <f t="shared" si="2"/>
        <v>0.97419999999999995</v>
      </c>
      <c r="E137" s="109" t="s">
        <v>67</v>
      </c>
    </row>
    <row r="138" spans="1:5" x14ac:dyDescent="0.25">
      <c r="A138" s="109">
        <v>17780</v>
      </c>
      <c r="B138" s="109" t="s">
        <v>147</v>
      </c>
      <c r="C138" s="108">
        <v>0.89580000000000004</v>
      </c>
      <c r="D138" s="108">
        <f t="shared" si="2"/>
        <v>0.89580000000000004</v>
      </c>
      <c r="E138" s="109" t="s">
        <v>67</v>
      </c>
    </row>
    <row r="139" spans="1:5" x14ac:dyDescent="0.25">
      <c r="A139" s="109">
        <v>17820</v>
      </c>
      <c r="B139" s="109" t="s">
        <v>148</v>
      </c>
      <c r="C139" s="108">
        <v>1.006</v>
      </c>
      <c r="D139" s="108">
        <f t="shared" si="2"/>
        <v>1.006</v>
      </c>
      <c r="E139" s="109" t="s">
        <v>67</v>
      </c>
    </row>
    <row r="140" spans="1:5" x14ac:dyDescent="0.25">
      <c r="A140" s="109">
        <v>17860</v>
      </c>
      <c r="B140" s="109" t="s">
        <v>149</v>
      </c>
      <c r="C140" s="108">
        <v>0.82340000000000002</v>
      </c>
      <c r="D140" s="108">
        <f t="shared" si="2"/>
        <v>0.82340000000000002</v>
      </c>
      <c r="E140" s="109" t="s">
        <v>67</v>
      </c>
    </row>
    <row r="141" spans="1:5" x14ac:dyDescent="0.25">
      <c r="A141" s="109">
        <v>17900</v>
      </c>
      <c r="B141" s="109" t="s">
        <v>150</v>
      </c>
      <c r="C141" s="108">
        <v>0.8266</v>
      </c>
      <c r="D141" s="108">
        <f t="shared" si="2"/>
        <v>0.8266</v>
      </c>
      <c r="E141" s="109" t="s">
        <v>67</v>
      </c>
    </row>
    <row r="142" spans="1:5" x14ac:dyDescent="0.25">
      <c r="A142" s="109">
        <v>17980</v>
      </c>
      <c r="B142" s="109" t="s">
        <v>151</v>
      </c>
      <c r="C142" s="108">
        <v>0.82540000000000002</v>
      </c>
      <c r="D142" s="108">
        <f t="shared" si="2"/>
        <v>0.82540000000000002</v>
      </c>
      <c r="E142" s="109" t="s">
        <v>67</v>
      </c>
    </row>
    <row r="143" spans="1:5" x14ac:dyDescent="0.25">
      <c r="A143" s="109">
        <v>18020</v>
      </c>
      <c r="B143" s="109" t="s">
        <v>152</v>
      </c>
      <c r="C143" s="108">
        <v>0.97989999999999999</v>
      </c>
      <c r="D143" s="108">
        <f t="shared" si="2"/>
        <v>0.97989999999999999</v>
      </c>
      <c r="E143" s="109" t="s">
        <v>67</v>
      </c>
    </row>
    <row r="144" spans="1:5" x14ac:dyDescent="0.25">
      <c r="A144" s="109">
        <v>18140</v>
      </c>
      <c r="B144" s="109" t="s">
        <v>153</v>
      </c>
      <c r="C144" s="108">
        <v>0.96050000000000002</v>
      </c>
      <c r="D144" s="108">
        <f t="shared" si="2"/>
        <v>0.96050000000000002</v>
      </c>
      <c r="E144" s="109" t="s">
        <v>67</v>
      </c>
    </row>
    <row r="145" spans="1:5" x14ac:dyDescent="0.25">
      <c r="A145" s="109">
        <v>18580</v>
      </c>
      <c r="B145" s="109" t="s">
        <v>154</v>
      </c>
      <c r="C145" s="108">
        <v>0.85750000000000004</v>
      </c>
      <c r="D145" s="108">
        <f t="shared" si="2"/>
        <v>0.85750000000000004</v>
      </c>
      <c r="E145" s="109" t="s">
        <v>67</v>
      </c>
    </row>
    <row r="146" spans="1:5" x14ac:dyDescent="0.25">
      <c r="A146" s="109">
        <v>18700</v>
      </c>
      <c r="B146" s="109" t="s">
        <v>155</v>
      </c>
      <c r="C146" s="108">
        <v>1.0730999999999999</v>
      </c>
      <c r="D146" s="108">
        <f t="shared" si="2"/>
        <v>1.0730999999999999</v>
      </c>
      <c r="E146" s="109" t="s">
        <v>67</v>
      </c>
    </row>
    <row r="147" spans="1:5" x14ac:dyDescent="0.25">
      <c r="A147" s="109">
        <v>18880</v>
      </c>
      <c r="B147" s="109" t="s">
        <v>156</v>
      </c>
      <c r="C147" s="108">
        <v>0.88880000000000003</v>
      </c>
      <c r="D147" s="108">
        <f t="shared" si="2"/>
        <v>0.88880000000000003</v>
      </c>
      <c r="E147" s="109" t="s">
        <v>67</v>
      </c>
    </row>
    <row r="148" spans="1:5" x14ac:dyDescent="0.25">
      <c r="A148" s="109">
        <v>19060</v>
      </c>
      <c r="B148" s="109" t="s">
        <v>157</v>
      </c>
      <c r="C148" s="108">
        <v>0.74170000000000003</v>
      </c>
      <c r="D148" s="108">
        <f t="shared" si="2"/>
        <v>0.8</v>
      </c>
      <c r="E148" s="109" t="s">
        <v>67</v>
      </c>
    </row>
    <row r="149" spans="1:5" x14ac:dyDescent="0.25">
      <c r="A149" s="109">
        <v>19124</v>
      </c>
      <c r="B149" s="109" t="s">
        <v>158</v>
      </c>
      <c r="C149" s="108">
        <v>0.98950000000000005</v>
      </c>
      <c r="D149" s="108">
        <f t="shared" si="2"/>
        <v>0.98950000000000005</v>
      </c>
      <c r="E149" s="109" t="s">
        <v>67</v>
      </c>
    </row>
    <row r="150" spans="1:5" x14ac:dyDescent="0.25">
      <c r="A150" s="109">
        <v>19140</v>
      </c>
      <c r="B150" s="109" t="s">
        <v>159</v>
      </c>
      <c r="C150" s="108">
        <v>0.83379999999999999</v>
      </c>
      <c r="D150" s="108">
        <f t="shared" si="2"/>
        <v>0.83379999999999999</v>
      </c>
      <c r="E150" s="109" t="s">
        <v>67</v>
      </c>
    </row>
    <row r="151" spans="1:5" x14ac:dyDescent="0.25">
      <c r="A151" s="109">
        <v>19180</v>
      </c>
      <c r="B151" s="109" t="s">
        <v>160</v>
      </c>
      <c r="C151" s="108">
        <v>0.93269999999999997</v>
      </c>
      <c r="D151" s="108">
        <f t="shared" si="2"/>
        <v>0.93269999999999997</v>
      </c>
      <c r="E151" s="109" t="s">
        <v>67</v>
      </c>
    </row>
    <row r="152" spans="1:5" x14ac:dyDescent="0.25">
      <c r="A152" s="109">
        <v>19300</v>
      </c>
      <c r="B152" s="109" t="s">
        <v>161</v>
      </c>
      <c r="C152" s="108">
        <v>0.72460000000000002</v>
      </c>
      <c r="D152" s="108">
        <f t="shared" si="2"/>
        <v>0.8</v>
      </c>
      <c r="E152" s="109" t="s">
        <v>67</v>
      </c>
    </row>
    <row r="153" spans="1:5" x14ac:dyDescent="0.25">
      <c r="A153" s="109">
        <v>19340</v>
      </c>
      <c r="B153" s="109" t="s">
        <v>162</v>
      </c>
      <c r="C153" s="108">
        <v>0.9466</v>
      </c>
      <c r="D153" s="108">
        <f t="shared" si="2"/>
        <v>0.9466</v>
      </c>
      <c r="E153" s="109" t="s">
        <v>67</v>
      </c>
    </row>
    <row r="154" spans="1:5" x14ac:dyDescent="0.25">
      <c r="A154" s="109">
        <v>19380</v>
      </c>
      <c r="B154" s="109" t="s">
        <v>163</v>
      </c>
      <c r="C154" s="108">
        <v>0.90229999999999999</v>
      </c>
      <c r="D154" s="108">
        <f t="shared" si="2"/>
        <v>0.90229999999999999</v>
      </c>
      <c r="E154" s="109" t="s">
        <v>67</v>
      </c>
    </row>
    <row r="155" spans="1:5" x14ac:dyDescent="0.25">
      <c r="A155" s="109">
        <v>19460</v>
      </c>
      <c r="B155" s="109" t="s">
        <v>164</v>
      </c>
      <c r="C155" s="108">
        <v>0.67820000000000003</v>
      </c>
      <c r="D155" s="108">
        <f t="shared" si="2"/>
        <v>0.77990000000000004</v>
      </c>
      <c r="E155" s="109" t="s">
        <v>67</v>
      </c>
    </row>
    <row r="156" spans="1:5" x14ac:dyDescent="0.25">
      <c r="A156" s="109">
        <v>19500</v>
      </c>
      <c r="B156" s="109" t="s">
        <v>165</v>
      </c>
      <c r="C156" s="108">
        <v>0.8054</v>
      </c>
      <c r="D156" s="108">
        <f t="shared" si="2"/>
        <v>0.8054</v>
      </c>
      <c r="E156" s="109" t="s">
        <v>67</v>
      </c>
    </row>
    <row r="157" spans="1:5" x14ac:dyDescent="0.25">
      <c r="A157" s="109">
        <v>19660</v>
      </c>
      <c r="B157" s="109" t="s">
        <v>166</v>
      </c>
      <c r="C157" s="108">
        <v>0.8014</v>
      </c>
      <c r="D157" s="108">
        <f t="shared" si="2"/>
        <v>0.8014</v>
      </c>
      <c r="E157" s="109" t="s">
        <v>67</v>
      </c>
    </row>
    <row r="158" spans="1:5" x14ac:dyDescent="0.25">
      <c r="A158" s="109">
        <v>19740</v>
      </c>
      <c r="B158" s="109" t="s">
        <v>167</v>
      </c>
      <c r="C158" s="108">
        <v>1.0334000000000001</v>
      </c>
      <c r="D158" s="108">
        <f t="shared" si="2"/>
        <v>1.0334000000000001</v>
      </c>
      <c r="E158" s="109" t="s">
        <v>67</v>
      </c>
    </row>
    <row r="159" spans="1:5" x14ac:dyDescent="0.25">
      <c r="A159" s="109">
        <v>19780</v>
      </c>
      <c r="B159" s="109" t="s">
        <v>168</v>
      </c>
      <c r="C159" s="108">
        <v>0.93840000000000001</v>
      </c>
      <c r="D159" s="108">
        <f t="shared" si="2"/>
        <v>0.93840000000000001</v>
      </c>
      <c r="E159" s="109" t="s">
        <v>67</v>
      </c>
    </row>
    <row r="160" spans="1:5" x14ac:dyDescent="0.25">
      <c r="A160" s="109">
        <v>19804</v>
      </c>
      <c r="B160" s="109" t="s">
        <v>169</v>
      </c>
      <c r="C160" s="108">
        <v>0.90159999999999996</v>
      </c>
      <c r="D160" s="108">
        <f t="shared" si="2"/>
        <v>0.90159999999999996</v>
      </c>
      <c r="E160" s="109" t="s">
        <v>67</v>
      </c>
    </row>
    <row r="161" spans="1:5" x14ac:dyDescent="0.25">
      <c r="A161" s="109">
        <v>20020</v>
      </c>
      <c r="B161" s="109" t="s">
        <v>170</v>
      </c>
      <c r="C161" s="108">
        <v>0.67759999999999998</v>
      </c>
      <c r="D161" s="108">
        <f t="shared" si="2"/>
        <v>0.7792</v>
      </c>
      <c r="E161" s="109" t="s">
        <v>67</v>
      </c>
    </row>
    <row r="162" spans="1:5" x14ac:dyDescent="0.25">
      <c r="A162" s="109">
        <v>20100</v>
      </c>
      <c r="B162" s="109" t="s">
        <v>171</v>
      </c>
      <c r="C162" s="108">
        <v>1.0234000000000001</v>
      </c>
      <c r="D162" s="108">
        <f t="shared" si="2"/>
        <v>1.0234000000000001</v>
      </c>
      <c r="E162" s="109" t="s">
        <v>67</v>
      </c>
    </row>
    <row r="163" spans="1:5" x14ac:dyDescent="0.25">
      <c r="A163" s="109">
        <v>20220</v>
      </c>
      <c r="B163" s="109" t="s">
        <v>172</v>
      </c>
      <c r="C163" s="108">
        <v>0.85709999999999997</v>
      </c>
      <c r="D163" s="108">
        <f t="shared" si="2"/>
        <v>0.85709999999999997</v>
      </c>
      <c r="E163" s="109" t="s">
        <v>67</v>
      </c>
    </row>
    <row r="164" spans="1:5" x14ac:dyDescent="0.25">
      <c r="A164" s="109">
        <v>20260</v>
      </c>
      <c r="B164" s="109" t="s">
        <v>173</v>
      </c>
      <c r="C164" s="108">
        <v>1.0098</v>
      </c>
      <c r="D164" s="108">
        <f t="shared" si="2"/>
        <v>1.0098</v>
      </c>
      <c r="E164" s="109" t="s">
        <v>67</v>
      </c>
    </row>
    <row r="165" spans="1:5" x14ac:dyDescent="0.25">
      <c r="A165" s="109">
        <v>20500</v>
      </c>
      <c r="B165" s="109" t="s">
        <v>174</v>
      </c>
      <c r="C165" s="108">
        <v>0.97019999999999995</v>
      </c>
      <c r="D165" s="108">
        <f t="shared" si="2"/>
        <v>0.97019999999999995</v>
      </c>
      <c r="E165" s="109" t="s">
        <v>67</v>
      </c>
    </row>
    <row r="166" spans="1:5" x14ac:dyDescent="0.25">
      <c r="A166" s="109">
        <v>20524</v>
      </c>
      <c r="B166" s="109" t="s">
        <v>175</v>
      </c>
      <c r="C166" s="108">
        <v>1.133</v>
      </c>
      <c r="D166" s="108">
        <f t="shared" si="2"/>
        <v>1.133</v>
      </c>
      <c r="E166" s="109" t="s">
        <v>67</v>
      </c>
    </row>
    <row r="167" spans="1:5" x14ac:dyDescent="0.25">
      <c r="A167" s="109">
        <v>20700</v>
      </c>
      <c r="B167" s="109" t="s">
        <v>176</v>
      </c>
      <c r="C167" s="108">
        <v>0.91749999999999998</v>
      </c>
      <c r="D167" s="108">
        <f t="shared" si="2"/>
        <v>0.91749999999999998</v>
      </c>
      <c r="E167" s="109" t="s">
        <v>67</v>
      </c>
    </row>
    <row r="168" spans="1:5" x14ac:dyDescent="0.25">
      <c r="A168" s="109">
        <v>20740</v>
      </c>
      <c r="B168" s="109" t="s">
        <v>177</v>
      </c>
      <c r="C168" s="108">
        <v>0.97270000000000001</v>
      </c>
      <c r="D168" s="108">
        <f t="shared" si="2"/>
        <v>0.97270000000000001</v>
      </c>
      <c r="E168" s="109" t="s">
        <v>67</v>
      </c>
    </row>
    <row r="169" spans="1:5" x14ac:dyDescent="0.25">
      <c r="A169" s="109">
        <v>20940</v>
      </c>
      <c r="B169" s="109" t="s">
        <v>178</v>
      </c>
      <c r="C169" s="108">
        <v>0.86899999999999999</v>
      </c>
      <c r="D169" s="108">
        <f t="shared" si="2"/>
        <v>0.86899999999999999</v>
      </c>
      <c r="E169" s="109" t="s">
        <v>67</v>
      </c>
    </row>
    <row r="170" spans="1:5" x14ac:dyDescent="0.25">
      <c r="A170" s="109">
        <v>20994</v>
      </c>
      <c r="B170" s="109" t="s">
        <v>179</v>
      </c>
      <c r="C170" s="108">
        <v>1.0323</v>
      </c>
      <c r="D170" s="108">
        <f t="shared" si="2"/>
        <v>1.0323</v>
      </c>
      <c r="E170" s="109" t="s">
        <v>67</v>
      </c>
    </row>
    <row r="171" spans="1:5" x14ac:dyDescent="0.25">
      <c r="A171" s="109">
        <v>21060</v>
      </c>
      <c r="B171" s="109" t="s">
        <v>180</v>
      </c>
      <c r="C171" s="108">
        <v>0.70040000000000002</v>
      </c>
      <c r="D171" s="108">
        <f t="shared" si="2"/>
        <v>0.8</v>
      </c>
      <c r="E171" s="109" t="s">
        <v>67</v>
      </c>
    </row>
    <row r="172" spans="1:5" x14ac:dyDescent="0.25">
      <c r="A172" s="109">
        <v>21140</v>
      </c>
      <c r="B172" s="109" t="s">
        <v>181</v>
      </c>
      <c r="C172" s="108">
        <v>0.93010000000000004</v>
      </c>
      <c r="D172" s="108">
        <f t="shared" si="2"/>
        <v>0.93010000000000004</v>
      </c>
      <c r="E172" s="109" t="s">
        <v>67</v>
      </c>
    </row>
    <row r="173" spans="1:5" x14ac:dyDescent="0.25">
      <c r="A173" s="109">
        <v>21300</v>
      </c>
      <c r="B173" s="109" t="s">
        <v>182</v>
      </c>
      <c r="C173" s="108">
        <v>0.87939999999999996</v>
      </c>
      <c r="D173" s="108">
        <f t="shared" si="2"/>
        <v>0.87939999999999996</v>
      </c>
      <c r="E173" s="109" t="s">
        <v>67</v>
      </c>
    </row>
    <row r="174" spans="1:5" x14ac:dyDescent="0.25">
      <c r="A174" s="109">
        <v>21340</v>
      </c>
      <c r="B174" s="109" t="s">
        <v>183</v>
      </c>
      <c r="C174" s="108">
        <v>0.79790000000000005</v>
      </c>
      <c r="D174" s="108">
        <f t="shared" si="2"/>
        <v>0.8</v>
      </c>
      <c r="E174" s="109" t="s">
        <v>67</v>
      </c>
    </row>
    <row r="175" spans="1:5" x14ac:dyDescent="0.25">
      <c r="A175" s="109">
        <v>21420</v>
      </c>
      <c r="B175" s="109" t="s">
        <v>184</v>
      </c>
      <c r="C175" s="108">
        <v>0.86729999999999996</v>
      </c>
      <c r="D175" s="108">
        <f t="shared" si="2"/>
        <v>0.86729999999999996</v>
      </c>
      <c r="E175" s="109" t="s">
        <v>67</v>
      </c>
    </row>
    <row r="176" spans="1:5" x14ac:dyDescent="0.25">
      <c r="A176" s="109">
        <v>21500</v>
      </c>
      <c r="B176" s="109" t="s">
        <v>185</v>
      </c>
      <c r="C176" s="108">
        <v>0.8024</v>
      </c>
      <c r="D176" s="108">
        <f t="shared" si="2"/>
        <v>0.8024</v>
      </c>
      <c r="E176" s="109" t="s">
        <v>67</v>
      </c>
    </row>
    <row r="177" spans="1:5" x14ac:dyDescent="0.25">
      <c r="A177" s="109">
        <v>21660</v>
      </c>
      <c r="B177" s="109" t="s">
        <v>186</v>
      </c>
      <c r="C177" s="108">
        <v>1.1639999999999999</v>
      </c>
      <c r="D177" s="108">
        <f t="shared" si="2"/>
        <v>1.1639999999999999</v>
      </c>
      <c r="E177" s="109" t="s">
        <v>67</v>
      </c>
    </row>
    <row r="178" spans="1:5" x14ac:dyDescent="0.25">
      <c r="A178" s="109">
        <v>21780</v>
      </c>
      <c r="B178" s="109" t="s">
        <v>187</v>
      </c>
      <c r="C178" s="108">
        <v>0.89670000000000005</v>
      </c>
      <c r="D178" s="108">
        <f t="shared" si="2"/>
        <v>0.89670000000000005</v>
      </c>
      <c r="E178" s="109" t="s">
        <v>67</v>
      </c>
    </row>
    <row r="179" spans="1:5" x14ac:dyDescent="0.25">
      <c r="A179" s="109">
        <v>21820</v>
      </c>
      <c r="B179" s="109" t="s">
        <v>188</v>
      </c>
      <c r="C179" s="108">
        <v>1.0667</v>
      </c>
      <c r="D179" s="108">
        <f t="shared" si="2"/>
        <v>1.0667</v>
      </c>
      <c r="E179" s="109" t="s">
        <v>67</v>
      </c>
    </row>
    <row r="180" spans="1:5" x14ac:dyDescent="0.25">
      <c r="A180" s="109">
        <v>22020</v>
      </c>
      <c r="B180" s="109" t="s">
        <v>189</v>
      </c>
      <c r="C180" s="108">
        <v>0.78480000000000005</v>
      </c>
      <c r="D180" s="108">
        <f t="shared" si="2"/>
        <v>0.8</v>
      </c>
      <c r="E180" s="109" t="s">
        <v>67</v>
      </c>
    </row>
    <row r="181" spans="1:5" x14ac:dyDescent="0.25">
      <c r="A181" s="109">
        <v>22140</v>
      </c>
      <c r="B181" s="109" t="s">
        <v>190</v>
      </c>
      <c r="C181" s="108">
        <v>0.93340000000000001</v>
      </c>
      <c r="D181" s="108">
        <f t="shared" si="2"/>
        <v>0.93340000000000001</v>
      </c>
      <c r="E181" s="109" t="s">
        <v>67</v>
      </c>
    </row>
    <row r="182" spans="1:5" x14ac:dyDescent="0.25">
      <c r="A182" s="109">
        <v>22180</v>
      </c>
      <c r="B182" s="109" t="s">
        <v>191</v>
      </c>
      <c r="C182" s="108">
        <v>0.82499999999999996</v>
      </c>
      <c r="D182" s="108">
        <f t="shared" si="2"/>
        <v>0.82499999999999996</v>
      </c>
      <c r="E182" s="109" t="s">
        <v>67</v>
      </c>
    </row>
    <row r="183" spans="1:5" x14ac:dyDescent="0.25">
      <c r="A183" s="109">
        <v>22220</v>
      </c>
      <c r="B183" s="109" t="s">
        <v>192</v>
      </c>
      <c r="C183" s="108">
        <v>0.8458</v>
      </c>
      <c r="D183" s="108">
        <f t="shared" si="2"/>
        <v>0.8458</v>
      </c>
      <c r="E183" s="109" t="s">
        <v>67</v>
      </c>
    </row>
    <row r="184" spans="1:5" x14ac:dyDescent="0.25">
      <c r="A184" s="109">
        <v>22380</v>
      </c>
      <c r="B184" s="109" t="s">
        <v>193</v>
      </c>
      <c r="C184" s="108">
        <v>1.1722999999999999</v>
      </c>
      <c r="D184" s="108">
        <f t="shared" si="2"/>
        <v>1.1722999999999999</v>
      </c>
      <c r="E184" s="109" t="s">
        <v>67</v>
      </c>
    </row>
    <row r="185" spans="1:5" x14ac:dyDescent="0.25">
      <c r="A185" s="109">
        <v>22420</v>
      </c>
      <c r="B185" s="109" t="s">
        <v>194</v>
      </c>
      <c r="C185" s="108">
        <v>1.1257999999999999</v>
      </c>
      <c r="D185" s="108">
        <f t="shared" si="2"/>
        <v>1.1257999999999999</v>
      </c>
      <c r="E185" s="109" t="s">
        <v>67</v>
      </c>
    </row>
    <row r="186" spans="1:5" x14ac:dyDescent="0.25">
      <c r="A186" s="109">
        <v>22500</v>
      </c>
      <c r="B186" s="109" t="s">
        <v>195</v>
      </c>
      <c r="C186" s="108">
        <v>0.77410000000000001</v>
      </c>
      <c r="D186" s="108">
        <f t="shared" si="2"/>
        <v>0.8</v>
      </c>
      <c r="E186" s="109" t="s">
        <v>67</v>
      </c>
    </row>
    <row r="187" spans="1:5" x14ac:dyDescent="0.25">
      <c r="A187" s="109">
        <v>22520</v>
      </c>
      <c r="B187" s="109" t="s">
        <v>196</v>
      </c>
      <c r="C187" s="108">
        <v>0.69159999999999999</v>
      </c>
      <c r="D187" s="108">
        <f t="shared" si="2"/>
        <v>0.79530000000000001</v>
      </c>
      <c r="E187" s="109" t="s">
        <v>67</v>
      </c>
    </row>
    <row r="188" spans="1:5" x14ac:dyDescent="0.25">
      <c r="A188" s="109">
        <v>22540</v>
      </c>
      <c r="B188" s="109" t="s">
        <v>197</v>
      </c>
      <c r="C188" s="108">
        <v>0.89629999999999999</v>
      </c>
      <c r="D188" s="108">
        <f t="shared" si="2"/>
        <v>0.89629999999999999</v>
      </c>
      <c r="E188" s="109" t="s">
        <v>67</v>
      </c>
    </row>
    <row r="189" spans="1:5" x14ac:dyDescent="0.25">
      <c r="A189" s="109">
        <v>22660</v>
      </c>
      <c r="B189" s="109" t="s">
        <v>198</v>
      </c>
      <c r="C189" s="108">
        <v>1.0367999999999999</v>
      </c>
      <c r="D189" s="108">
        <f t="shared" si="2"/>
        <v>1.0367999999999999</v>
      </c>
      <c r="E189" s="109" t="s">
        <v>67</v>
      </c>
    </row>
    <row r="190" spans="1:5" x14ac:dyDescent="0.25">
      <c r="A190" s="109">
        <v>22744</v>
      </c>
      <c r="B190" s="109" t="s">
        <v>199</v>
      </c>
      <c r="C190" s="108">
        <v>0.97709999999999997</v>
      </c>
      <c r="D190" s="108">
        <f t="shared" si="2"/>
        <v>0.97709999999999997</v>
      </c>
      <c r="E190" s="109" t="s">
        <v>67</v>
      </c>
    </row>
    <row r="191" spans="1:5" x14ac:dyDescent="0.25">
      <c r="A191" s="109">
        <v>22900</v>
      </c>
      <c r="B191" s="109" t="s">
        <v>200</v>
      </c>
      <c r="C191" s="108">
        <v>0.7339</v>
      </c>
      <c r="D191" s="108">
        <f t="shared" si="2"/>
        <v>0.8</v>
      </c>
      <c r="E191" s="109" t="s">
        <v>67</v>
      </c>
    </row>
    <row r="192" spans="1:5" x14ac:dyDescent="0.25">
      <c r="A192" s="109">
        <v>23060</v>
      </c>
      <c r="B192" s="109" t="s">
        <v>201</v>
      </c>
      <c r="C192" s="108">
        <v>0.88129999999999997</v>
      </c>
      <c r="D192" s="108">
        <f t="shared" si="2"/>
        <v>0.88129999999999997</v>
      </c>
      <c r="E192" s="109" t="s">
        <v>67</v>
      </c>
    </row>
    <row r="193" spans="1:5" x14ac:dyDescent="0.25">
      <c r="A193" s="109">
        <v>23104</v>
      </c>
      <c r="B193" s="109" t="s">
        <v>202</v>
      </c>
      <c r="C193" s="108">
        <v>0.94850000000000001</v>
      </c>
      <c r="D193" s="108">
        <f t="shared" si="2"/>
        <v>0.94850000000000001</v>
      </c>
      <c r="E193" s="109" t="s">
        <v>67</v>
      </c>
    </row>
    <row r="194" spans="1:5" x14ac:dyDescent="0.25">
      <c r="A194" s="109">
        <v>23420</v>
      </c>
      <c r="B194" s="109" t="s">
        <v>203</v>
      </c>
      <c r="C194" s="108">
        <v>1.1096999999999999</v>
      </c>
      <c r="D194" s="108">
        <f t="shared" si="2"/>
        <v>1.1096999999999999</v>
      </c>
      <c r="E194" s="109" t="s">
        <v>67</v>
      </c>
    </row>
    <row r="195" spans="1:5" x14ac:dyDescent="0.25">
      <c r="A195" s="109">
        <v>23460</v>
      </c>
      <c r="B195" s="109" t="s">
        <v>204</v>
      </c>
      <c r="C195" s="108">
        <v>0.7157</v>
      </c>
      <c r="D195" s="108">
        <f t="shared" si="2"/>
        <v>0.8</v>
      </c>
      <c r="E195" s="109" t="s">
        <v>67</v>
      </c>
    </row>
    <row r="196" spans="1:5" x14ac:dyDescent="0.25">
      <c r="A196" s="109">
        <v>23540</v>
      </c>
      <c r="B196" s="109" t="s">
        <v>205</v>
      </c>
      <c r="C196" s="108">
        <v>1.0124</v>
      </c>
      <c r="D196" s="108">
        <f t="shared" si="2"/>
        <v>1.0124</v>
      </c>
      <c r="E196" s="109" t="s">
        <v>67</v>
      </c>
    </row>
    <row r="197" spans="1:5" x14ac:dyDescent="0.25">
      <c r="A197" s="109">
        <v>23580</v>
      </c>
      <c r="B197" s="109" t="s">
        <v>206</v>
      </c>
      <c r="C197" s="108">
        <v>0.91239999999999999</v>
      </c>
      <c r="D197" s="108">
        <f t="shared" si="2"/>
        <v>0.91239999999999999</v>
      </c>
      <c r="E197" s="109" t="s">
        <v>67</v>
      </c>
    </row>
    <row r="198" spans="1:5" x14ac:dyDescent="0.25">
      <c r="A198" s="109">
        <v>23844</v>
      </c>
      <c r="B198" s="109" t="s">
        <v>207</v>
      </c>
      <c r="C198" s="108">
        <v>0.93569999999999998</v>
      </c>
      <c r="D198" s="108">
        <f t="shared" ref="D198:D261" si="3">IF(C198&gt;0.8,C198,(MIN(0.8,ROUND(C198*1.15,4))))</f>
        <v>0.93569999999999998</v>
      </c>
      <c r="E198" s="109" t="s">
        <v>67</v>
      </c>
    </row>
    <row r="199" spans="1:5" x14ac:dyDescent="0.25">
      <c r="A199" s="109">
        <v>23900</v>
      </c>
      <c r="B199" s="109" t="s">
        <v>208</v>
      </c>
      <c r="C199" s="108">
        <v>1.0371999999999999</v>
      </c>
      <c r="D199" s="108">
        <f t="shared" si="3"/>
        <v>1.0371999999999999</v>
      </c>
      <c r="E199" s="109" t="s">
        <v>67</v>
      </c>
    </row>
    <row r="200" spans="1:5" x14ac:dyDescent="0.25">
      <c r="A200" s="109">
        <v>24020</v>
      </c>
      <c r="B200" s="109" t="s">
        <v>209</v>
      </c>
      <c r="C200" s="108">
        <v>0.80420000000000003</v>
      </c>
      <c r="D200" s="108">
        <f t="shared" si="3"/>
        <v>0.80420000000000003</v>
      </c>
      <c r="E200" s="109" t="s">
        <v>67</v>
      </c>
    </row>
    <row r="201" spans="1:5" x14ac:dyDescent="0.25">
      <c r="A201" s="109">
        <v>24140</v>
      </c>
      <c r="B201" s="109" t="s">
        <v>210</v>
      </c>
      <c r="C201" s="108">
        <v>0.87209999999999999</v>
      </c>
      <c r="D201" s="108">
        <f t="shared" si="3"/>
        <v>0.87209999999999999</v>
      </c>
      <c r="E201" s="109" t="s">
        <v>67</v>
      </c>
    </row>
    <row r="202" spans="1:5" x14ac:dyDescent="0.25">
      <c r="A202" s="109">
        <v>24220</v>
      </c>
      <c r="B202" s="109" t="s">
        <v>211</v>
      </c>
      <c r="C202" s="108">
        <v>0.72740000000000005</v>
      </c>
      <c r="D202" s="108">
        <f t="shared" si="3"/>
        <v>0.8</v>
      </c>
      <c r="E202" s="109" t="s">
        <v>67</v>
      </c>
    </row>
    <row r="203" spans="1:5" x14ac:dyDescent="0.25">
      <c r="A203" s="109">
        <v>24260</v>
      </c>
      <c r="B203" s="109" t="s">
        <v>212</v>
      </c>
      <c r="C203" s="108">
        <v>0.87660000000000005</v>
      </c>
      <c r="D203" s="108">
        <f t="shared" si="3"/>
        <v>0.87660000000000005</v>
      </c>
      <c r="E203" s="109" t="s">
        <v>67</v>
      </c>
    </row>
    <row r="204" spans="1:5" x14ac:dyDescent="0.25">
      <c r="A204" s="109">
        <v>24300</v>
      </c>
      <c r="B204" s="109" t="s">
        <v>213</v>
      </c>
      <c r="C204" s="108">
        <v>0.92979999999999996</v>
      </c>
      <c r="D204" s="108">
        <f t="shared" si="3"/>
        <v>0.92979999999999996</v>
      </c>
      <c r="E204" s="109" t="s">
        <v>67</v>
      </c>
    </row>
    <row r="205" spans="1:5" x14ac:dyDescent="0.25">
      <c r="A205" s="109">
        <v>24340</v>
      </c>
      <c r="B205" s="109" t="s">
        <v>214</v>
      </c>
      <c r="C205" s="108">
        <v>0.92</v>
      </c>
      <c r="D205" s="108">
        <f t="shared" si="3"/>
        <v>0.92</v>
      </c>
      <c r="E205" s="109" t="s">
        <v>67</v>
      </c>
    </row>
    <row r="206" spans="1:5" x14ac:dyDescent="0.25">
      <c r="A206" s="109">
        <v>24420</v>
      </c>
      <c r="B206" s="109" t="s">
        <v>215</v>
      </c>
      <c r="C206" s="108">
        <v>1.0603</v>
      </c>
      <c r="D206" s="108">
        <f t="shared" si="3"/>
        <v>1.0603</v>
      </c>
      <c r="E206" s="109" t="s">
        <v>67</v>
      </c>
    </row>
    <row r="207" spans="1:5" x14ac:dyDescent="0.25">
      <c r="A207" s="109">
        <v>24500</v>
      </c>
      <c r="B207" s="109" t="s">
        <v>216</v>
      </c>
      <c r="C207" s="108">
        <v>0.77700000000000002</v>
      </c>
      <c r="D207" s="108">
        <f t="shared" si="3"/>
        <v>0.8</v>
      </c>
      <c r="E207" s="109" t="s">
        <v>67</v>
      </c>
    </row>
    <row r="208" spans="1:5" x14ac:dyDescent="0.25">
      <c r="A208" s="109">
        <v>24540</v>
      </c>
      <c r="B208" s="109" t="s">
        <v>217</v>
      </c>
      <c r="C208" s="108">
        <v>0.9153</v>
      </c>
      <c r="D208" s="108">
        <f t="shared" si="3"/>
        <v>0.9153</v>
      </c>
      <c r="E208" s="109" t="s">
        <v>67</v>
      </c>
    </row>
    <row r="209" spans="1:7" x14ac:dyDescent="0.25">
      <c r="A209" s="109">
        <v>24580</v>
      </c>
      <c r="B209" s="109" t="s">
        <v>218</v>
      </c>
      <c r="C209" s="108">
        <v>0.94820000000000004</v>
      </c>
      <c r="D209" s="108">
        <f t="shared" si="3"/>
        <v>0.94820000000000004</v>
      </c>
      <c r="E209" s="109" t="s">
        <v>67</v>
      </c>
    </row>
    <row r="210" spans="1:7" x14ac:dyDescent="0.25">
      <c r="A210" s="109">
        <v>24660</v>
      </c>
      <c r="B210" s="109" t="s">
        <v>219</v>
      </c>
      <c r="C210" s="108">
        <v>0.85029999999999994</v>
      </c>
      <c r="D210" s="108">
        <f t="shared" si="3"/>
        <v>0.85029999999999994</v>
      </c>
      <c r="E210" s="109" t="s">
        <v>67</v>
      </c>
    </row>
    <row r="211" spans="1:7" x14ac:dyDescent="0.25">
      <c r="A211" s="109">
        <v>24780</v>
      </c>
      <c r="B211" s="109" t="s">
        <v>220</v>
      </c>
      <c r="C211" s="108">
        <v>0.93510000000000004</v>
      </c>
      <c r="D211" s="108">
        <f t="shared" si="3"/>
        <v>0.93510000000000004</v>
      </c>
      <c r="E211" s="109" t="s">
        <v>67</v>
      </c>
    </row>
    <row r="212" spans="1:7" x14ac:dyDescent="0.25">
      <c r="A212" s="109">
        <v>24860</v>
      </c>
      <c r="B212" s="109" t="s">
        <v>221</v>
      </c>
      <c r="C212" s="108">
        <v>0.9375</v>
      </c>
      <c r="D212" s="108">
        <f t="shared" si="3"/>
        <v>0.9375</v>
      </c>
      <c r="E212" s="109" t="s">
        <v>67</v>
      </c>
    </row>
    <row r="213" spans="1:7" x14ac:dyDescent="0.25">
      <c r="A213" s="109">
        <v>25020</v>
      </c>
      <c r="B213" s="109" t="s">
        <v>222</v>
      </c>
      <c r="C213" s="108">
        <v>0.3523</v>
      </c>
      <c r="D213" s="108">
        <f t="shared" si="3"/>
        <v>0.40510000000000002</v>
      </c>
      <c r="E213" s="109" t="s">
        <v>67</v>
      </c>
    </row>
    <row r="214" spans="1:7" x14ac:dyDescent="0.25">
      <c r="A214" s="109">
        <v>25060</v>
      </c>
      <c r="B214" s="109" t="s">
        <v>223</v>
      </c>
      <c r="C214" s="108">
        <v>0.76349999999999996</v>
      </c>
      <c r="D214" s="108">
        <f t="shared" si="3"/>
        <v>0.8</v>
      </c>
      <c r="E214" s="109" t="s">
        <v>67</v>
      </c>
    </row>
    <row r="215" spans="1:7" x14ac:dyDescent="0.25">
      <c r="A215" s="109">
        <v>25180</v>
      </c>
      <c r="B215" s="109" t="s">
        <v>224</v>
      </c>
      <c r="C215" s="108">
        <v>0.88949999999999996</v>
      </c>
      <c r="D215" s="108">
        <f t="shared" si="3"/>
        <v>0.88949999999999996</v>
      </c>
      <c r="E215" s="109" t="s">
        <v>67</v>
      </c>
    </row>
    <row r="216" spans="1:7" x14ac:dyDescent="0.25">
      <c r="A216" s="109">
        <v>25220</v>
      </c>
      <c r="B216" s="109" t="s">
        <v>225</v>
      </c>
      <c r="C216" s="108">
        <v>0.86270000000000002</v>
      </c>
      <c r="D216" s="108">
        <f t="shared" si="3"/>
        <v>0.86270000000000002</v>
      </c>
      <c r="E216" s="109" t="s">
        <v>67</v>
      </c>
    </row>
    <row r="217" spans="1:7" x14ac:dyDescent="0.25">
      <c r="A217" s="109">
        <v>25260</v>
      </c>
      <c r="B217" s="109" t="s">
        <v>226</v>
      </c>
      <c r="C217" s="108">
        <v>1.1157999999999999</v>
      </c>
      <c r="D217" s="108">
        <f t="shared" si="3"/>
        <v>1.1157999999999999</v>
      </c>
      <c r="E217" s="109" t="s">
        <v>67</v>
      </c>
    </row>
    <row r="218" spans="1:7" x14ac:dyDescent="0.25">
      <c r="A218" s="109">
        <v>25420</v>
      </c>
      <c r="B218" s="109" t="s">
        <v>227</v>
      </c>
      <c r="C218" s="108">
        <v>0.93799999999999994</v>
      </c>
      <c r="D218" s="108">
        <f t="shared" si="3"/>
        <v>0.93799999999999994</v>
      </c>
      <c r="E218" s="109" t="s">
        <v>67</v>
      </c>
    </row>
    <row r="219" spans="1:7" x14ac:dyDescent="0.25">
      <c r="A219" s="109">
        <v>25500</v>
      </c>
      <c r="B219" s="109" t="s">
        <v>228</v>
      </c>
      <c r="C219" s="108">
        <v>0.89549999999999996</v>
      </c>
      <c r="D219" s="108">
        <f t="shared" si="3"/>
        <v>0.89549999999999996</v>
      </c>
      <c r="E219" s="109" t="s">
        <v>67</v>
      </c>
    </row>
    <row r="220" spans="1:7" x14ac:dyDescent="0.25">
      <c r="A220" s="109">
        <v>25540</v>
      </c>
      <c r="B220" s="109" t="s">
        <v>229</v>
      </c>
      <c r="C220" s="108">
        <v>1.0889</v>
      </c>
      <c r="D220" s="108">
        <f t="shared" si="3"/>
        <v>1.0889</v>
      </c>
      <c r="E220" s="109" t="s">
        <v>67</v>
      </c>
    </row>
    <row r="221" spans="1:7" x14ac:dyDescent="0.25">
      <c r="A221" s="109">
        <v>25620</v>
      </c>
      <c r="B221" s="109" t="s">
        <v>230</v>
      </c>
      <c r="C221" s="108">
        <v>0.79159999999999997</v>
      </c>
      <c r="D221" s="108">
        <f t="shared" si="3"/>
        <v>0.8</v>
      </c>
      <c r="E221" s="109" t="s">
        <v>67</v>
      </c>
    </row>
    <row r="222" spans="1:7" x14ac:dyDescent="0.25">
      <c r="A222" s="109">
        <v>25860</v>
      </c>
      <c r="B222" s="109" t="s">
        <v>231</v>
      </c>
      <c r="C222" s="108">
        <v>0.85450000000000004</v>
      </c>
      <c r="D222" s="108">
        <f t="shared" si="3"/>
        <v>0.85450000000000004</v>
      </c>
      <c r="E222" s="109" t="s">
        <v>67</v>
      </c>
    </row>
    <row r="223" spans="1:7" x14ac:dyDescent="0.25">
      <c r="A223" s="109">
        <v>25940</v>
      </c>
      <c r="B223" s="109" t="s">
        <v>232</v>
      </c>
      <c r="C223" s="108">
        <v>0.85360000000000003</v>
      </c>
      <c r="D223" s="108">
        <f t="shared" si="3"/>
        <v>0.85360000000000003</v>
      </c>
      <c r="E223" s="109" t="s">
        <v>67</v>
      </c>
      <c r="F223" s="26"/>
      <c r="G223" s="27"/>
    </row>
    <row r="224" spans="1:7" x14ac:dyDescent="0.25">
      <c r="A224" s="109">
        <v>25980</v>
      </c>
      <c r="B224" s="109" t="s">
        <v>233</v>
      </c>
      <c r="C224" s="108">
        <v>0.86150000000000004</v>
      </c>
      <c r="D224" s="108">
        <f t="shared" si="3"/>
        <v>0.86150000000000004</v>
      </c>
      <c r="E224" s="109" t="s">
        <v>67</v>
      </c>
      <c r="F224" s="26"/>
      <c r="G224" s="27"/>
    </row>
    <row r="225" spans="1:7" x14ac:dyDescent="0.25">
      <c r="A225" s="109">
        <v>26140</v>
      </c>
      <c r="B225" s="109" t="s">
        <v>234</v>
      </c>
      <c r="C225" s="108">
        <v>0.69520000000000004</v>
      </c>
      <c r="D225" s="108">
        <f t="shared" si="3"/>
        <v>0.79949999999999999</v>
      </c>
      <c r="E225" s="109" t="s">
        <v>67</v>
      </c>
      <c r="F225" s="26"/>
      <c r="G225" s="27"/>
    </row>
    <row r="226" spans="1:7" x14ac:dyDescent="0.25">
      <c r="A226" s="109">
        <v>26300</v>
      </c>
      <c r="B226" s="109" t="s">
        <v>235</v>
      </c>
      <c r="C226" s="108">
        <v>0.84609999999999996</v>
      </c>
      <c r="D226" s="108">
        <f t="shared" si="3"/>
        <v>0.84609999999999996</v>
      </c>
      <c r="E226" s="109" t="s">
        <v>67</v>
      </c>
      <c r="F226" s="26"/>
      <c r="G226" s="27"/>
    </row>
    <row r="227" spans="1:7" x14ac:dyDescent="0.25">
      <c r="A227" s="109">
        <v>26380</v>
      </c>
      <c r="B227" s="109" t="s">
        <v>236</v>
      </c>
      <c r="C227" s="108">
        <v>0.71379999999999999</v>
      </c>
      <c r="D227" s="108">
        <f t="shared" si="3"/>
        <v>0.8</v>
      </c>
      <c r="E227" s="109" t="s">
        <v>67</v>
      </c>
      <c r="F227" s="26"/>
      <c r="G227" s="27"/>
    </row>
    <row r="228" spans="1:7" x14ac:dyDescent="0.25">
      <c r="A228" s="109">
        <v>26420</v>
      </c>
      <c r="B228" s="109" t="s">
        <v>237</v>
      </c>
      <c r="C228" s="108">
        <v>0.96870000000000001</v>
      </c>
      <c r="D228" s="108">
        <f t="shared" si="3"/>
        <v>0.96870000000000001</v>
      </c>
      <c r="E228" s="109" t="s">
        <v>67</v>
      </c>
      <c r="F228" s="26"/>
      <c r="G228" s="27"/>
    </row>
    <row r="229" spans="1:7" x14ac:dyDescent="0.25">
      <c r="A229" s="109">
        <v>26580</v>
      </c>
      <c r="B229" s="109" t="s">
        <v>238</v>
      </c>
      <c r="C229" s="108">
        <v>0.85350000000000004</v>
      </c>
      <c r="D229" s="108">
        <f t="shared" si="3"/>
        <v>0.85350000000000004</v>
      </c>
      <c r="E229" s="109" t="s">
        <v>67</v>
      </c>
      <c r="F229" s="26"/>
      <c r="G229" s="27"/>
    </row>
    <row r="230" spans="1:7" x14ac:dyDescent="0.25">
      <c r="A230" s="109">
        <v>26620</v>
      </c>
      <c r="B230" s="109" t="s">
        <v>239</v>
      </c>
      <c r="C230" s="108">
        <v>0.8468</v>
      </c>
      <c r="D230" s="108">
        <f t="shared" si="3"/>
        <v>0.8468</v>
      </c>
      <c r="E230" s="109" t="s">
        <v>67</v>
      </c>
      <c r="F230" s="26"/>
      <c r="G230" s="27"/>
    </row>
    <row r="231" spans="1:7" x14ac:dyDescent="0.25">
      <c r="A231" s="109">
        <v>26820</v>
      </c>
      <c r="B231" s="109" t="s">
        <v>240</v>
      </c>
      <c r="C231" s="108">
        <v>0.89900000000000002</v>
      </c>
      <c r="D231" s="108">
        <f t="shared" si="3"/>
        <v>0.89900000000000002</v>
      </c>
      <c r="E231" s="109" t="s">
        <v>67</v>
      </c>
      <c r="F231" s="26"/>
      <c r="G231" s="27"/>
    </row>
    <row r="232" spans="1:7" x14ac:dyDescent="0.25">
      <c r="A232" s="109">
        <v>26900</v>
      </c>
      <c r="B232" s="109" t="s">
        <v>241</v>
      </c>
      <c r="C232" s="108">
        <v>1.0234000000000001</v>
      </c>
      <c r="D232" s="108">
        <f t="shared" si="3"/>
        <v>1.0234000000000001</v>
      </c>
      <c r="E232" s="109" t="s">
        <v>67</v>
      </c>
      <c r="F232" s="26"/>
      <c r="G232" s="27"/>
    </row>
    <row r="233" spans="1:7" x14ac:dyDescent="0.25">
      <c r="A233" s="109">
        <v>26980</v>
      </c>
      <c r="B233" s="109" t="s">
        <v>242</v>
      </c>
      <c r="C233" s="108">
        <v>0.95420000000000005</v>
      </c>
      <c r="D233" s="108">
        <f t="shared" si="3"/>
        <v>0.95420000000000005</v>
      </c>
      <c r="E233" s="109" t="s">
        <v>67</v>
      </c>
      <c r="F233" s="26"/>
      <c r="G233" s="27"/>
    </row>
    <row r="234" spans="1:7" x14ac:dyDescent="0.25">
      <c r="A234" s="109">
        <v>27060</v>
      </c>
      <c r="B234" s="109" t="s">
        <v>243</v>
      </c>
      <c r="C234" s="108">
        <v>0.94550000000000001</v>
      </c>
      <c r="D234" s="108">
        <f t="shared" si="3"/>
        <v>0.94550000000000001</v>
      </c>
      <c r="E234" s="109" t="s">
        <v>67</v>
      </c>
      <c r="F234" s="26"/>
      <c r="G234" s="27"/>
    </row>
    <row r="235" spans="1:7" x14ac:dyDescent="0.25">
      <c r="A235" s="109">
        <v>27100</v>
      </c>
      <c r="B235" s="109" t="s">
        <v>244</v>
      </c>
      <c r="C235" s="108">
        <v>0.8992</v>
      </c>
      <c r="D235" s="108">
        <f t="shared" si="3"/>
        <v>0.8992</v>
      </c>
      <c r="E235" s="109" t="s">
        <v>67</v>
      </c>
      <c r="F235" s="26"/>
      <c r="G235" s="27"/>
    </row>
    <row r="236" spans="1:7" x14ac:dyDescent="0.25">
      <c r="A236" s="109">
        <v>27140</v>
      </c>
      <c r="B236" s="109" t="s">
        <v>245</v>
      </c>
      <c r="C236" s="108">
        <v>0.79020000000000001</v>
      </c>
      <c r="D236" s="108">
        <f t="shared" si="3"/>
        <v>0.8</v>
      </c>
      <c r="E236" s="109" t="s">
        <v>67</v>
      </c>
      <c r="F236" s="26"/>
      <c r="G236" s="27"/>
    </row>
    <row r="237" spans="1:7" x14ac:dyDescent="0.25">
      <c r="A237" s="109">
        <v>27180</v>
      </c>
      <c r="B237" s="109" t="s">
        <v>246</v>
      </c>
      <c r="C237" s="108">
        <v>0.72670000000000001</v>
      </c>
      <c r="D237" s="108">
        <f t="shared" si="3"/>
        <v>0.8</v>
      </c>
      <c r="E237" s="109" t="s">
        <v>67</v>
      </c>
      <c r="F237" s="26"/>
      <c r="G237" s="27"/>
    </row>
    <row r="238" spans="1:7" x14ac:dyDescent="0.25">
      <c r="A238" s="109">
        <v>27260</v>
      </c>
      <c r="B238" s="109" t="s">
        <v>247</v>
      </c>
      <c r="C238" s="108">
        <v>0.90780000000000005</v>
      </c>
      <c r="D238" s="108">
        <f t="shared" si="3"/>
        <v>0.90780000000000005</v>
      </c>
      <c r="E238" s="109" t="s">
        <v>67</v>
      </c>
      <c r="F238" s="26"/>
      <c r="G238" s="27"/>
    </row>
    <row r="239" spans="1:7" x14ac:dyDescent="0.25">
      <c r="A239" s="109">
        <v>27340</v>
      </c>
      <c r="B239" s="109" t="s">
        <v>248</v>
      </c>
      <c r="C239" s="108">
        <v>0.74280000000000002</v>
      </c>
      <c r="D239" s="108">
        <f t="shared" si="3"/>
        <v>0.8</v>
      </c>
      <c r="E239" s="109" t="s">
        <v>67</v>
      </c>
    </row>
    <row r="240" spans="1:7" x14ac:dyDescent="0.25">
      <c r="A240" s="109">
        <v>27500</v>
      </c>
      <c r="B240" s="109" t="s">
        <v>249</v>
      </c>
      <c r="C240" s="108">
        <v>0.86799999999999999</v>
      </c>
      <c r="D240" s="108">
        <f t="shared" si="3"/>
        <v>0.86799999999999999</v>
      </c>
      <c r="E240" s="109" t="s">
        <v>67</v>
      </c>
    </row>
    <row r="241" spans="1:5" x14ac:dyDescent="0.25">
      <c r="A241" s="109">
        <v>27620</v>
      </c>
      <c r="B241" s="109" t="s">
        <v>250</v>
      </c>
      <c r="C241" s="108">
        <v>0.8538</v>
      </c>
      <c r="D241" s="108">
        <f t="shared" si="3"/>
        <v>0.8538</v>
      </c>
      <c r="E241" s="109" t="s">
        <v>67</v>
      </c>
    </row>
    <row r="242" spans="1:5" x14ac:dyDescent="0.25">
      <c r="A242" s="109">
        <v>27740</v>
      </c>
      <c r="B242" s="109" t="s">
        <v>251</v>
      </c>
      <c r="C242" s="108">
        <v>0.72350000000000003</v>
      </c>
      <c r="D242" s="108">
        <f t="shared" si="3"/>
        <v>0.8</v>
      </c>
      <c r="E242" s="109" t="s">
        <v>67</v>
      </c>
    </row>
    <row r="243" spans="1:5" x14ac:dyDescent="0.25">
      <c r="A243" s="109">
        <v>27780</v>
      </c>
      <c r="B243" s="109" t="s">
        <v>252</v>
      </c>
      <c r="C243" s="108">
        <v>0.8861</v>
      </c>
      <c r="D243" s="108">
        <f t="shared" si="3"/>
        <v>0.8861</v>
      </c>
      <c r="E243" s="109" t="s">
        <v>67</v>
      </c>
    </row>
    <row r="244" spans="1:5" x14ac:dyDescent="0.25">
      <c r="A244" s="109">
        <v>27860</v>
      </c>
      <c r="B244" s="109" t="s">
        <v>253</v>
      </c>
      <c r="C244" s="108">
        <v>0.7792</v>
      </c>
      <c r="D244" s="108">
        <f t="shared" si="3"/>
        <v>0.8</v>
      </c>
      <c r="E244" s="109" t="s">
        <v>67</v>
      </c>
    </row>
    <row r="245" spans="1:5" x14ac:dyDescent="0.25">
      <c r="A245" s="109">
        <v>27900</v>
      </c>
      <c r="B245" s="109" t="s">
        <v>254</v>
      </c>
      <c r="C245" s="108">
        <v>0.79690000000000005</v>
      </c>
      <c r="D245" s="108">
        <f t="shared" si="3"/>
        <v>0.8</v>
      </c>
      <c r="E245" s="109" t="s">
        <v>67</v>
      </c>
    </row>
    <row r="246" spans="1:5" x14ac:dyDescent="0.25">
      <c r="A246" s="109">
        <v>27980</v>
      </c>
      <c r="B246" s="109" t="s">
        <v>255</v>
      </c>
      <c r="C246" s="108">
        <v>1.1123000000000001</v>
      </c>
      <c r="D246" s="108">
        <f t="shared" si="3"/>
        <v>1.1123000000000001</v>
      </c>
      <c r="E246" s="109" t="s">
        <v>67</v>
      </c>
    </row>
    <row r="247" spans="1:5" x14ac:dyDescent="0.25">
      <c r="A247" s="109">
        <v>28020</v>
      </c>
      <c r="B247" s="109" t="s">
        <v>256</v>
      </c>
      <c r="C247" s="108">
        <v>1.0092000000000001</v>
      </c>
      <c r="D247" s="108">
        <f t="shared" si="3"/>
        <v>1.0092000000000001</v>
      </c>
      <c r="E247" s="109" t="s">
        <v>67</v>
      </c>
    </row>
    <row r="248" spans="1:5" x14ac:dyDescent="0.25">
      <c r="A248" s="109">
        <v>28100</v>
      </c>
      <c r="B248" s="109" t="s">
        <v>257</v>
      </c>
      <c r="C248" s="108">
        <v>0.93269999999999997</v>
      </c>
      <c r="D248" s="108">
        <f t="shared" si="3"/>
        <v>0.93269999999999997</v>
      </c>
      <c r="E248" s="109" t="s">
        <v>67</v>
      </c>
    </row>
    <row r="249" spans="1:5" x14ac:dyDescent="0.25">
      <c r="A249" s="109">
        <v>28140</v>
      </c>
      <c r="B249" s="109" t="s">
        <v>258</v>
      </c>
      <c r="C249" s="108">
        <v>0.93259999999999998</v>
      </c>
      <c r="D249" s="108">
        <f t="shared" si="3"/>
        <v>0.93259999999999998</v>
      </c>
      <c r="E249" s="109" t="s">
        <v>67</v>
      </c>
    </row>
    <row r="250" spans="1:5" x14ac:dyDescent="0.25">
      <c r="A250" s="109">
        <v>28420</v>
      </c>
      <c r="B250" s="109" t="s">
        <v>259</v>
      </c>
      <c r="C250" s="108">
        <v>0.9466</v>
      </c>
      <c r="D250" s="108">
        <f t="shared" si="3"/>
        <v>0.9466</v>
      </c>
      <c r="E250" s="109" t="s">
        <v>67</v>
      </c>
    </row>
    <row r="251" spans="1:5" x14ac:dyDescent="0.25">
      <c r="A251" s="109">
        <v>28660</v>
      </c>
      <c r="B251" s="109" t="s">
        <v>260</v>
      </c>
      <c r="C251" s="108">
        <v>0.91449999999999998</v>
      </c>
      <c r="D251" s="108">
        <f t="shared" si="3"/>
        <v>0.91449999999999998</v>
      </c>
      <c r="E251" s="109" t="s">
        <v>67</v>
      </c>
    </row>
    <row r="252" spans="1:5" x14ac:dyDescent="0.25">
      <c r="A252" s="109">
        <v>28700</v>
      </c>
      <c r="B252" s="109" t="s">
        <v>261</v>
      </c>
      <c r="C252" s="108">
        <v>0.69879999999999998</v>
      </c>
      <c r="D252" s="108">
        <f t="shared" si="3"/>
        <v>0.8</v>
      </c>
      <c r="E252" s="109" t="s">
        <v>67</v>
      </c>
    </row>
    <row r="253" spans="1:5" x14ac:dyDescent="0.25">
      <c r="A253" s="109">
        <v>28740</v>
      </c>
      <c r="B253" s="109" t="s">
        <v>262</v>
      </c>
      <c r="C253" s="108">
        <v>0.91059999999999997</v>
      </c>
      <c r="D253" s="108">
        <f t="shared" si="3"/>
        <v>0.91059999999999997</v>
      </c>
      <c r="E253" s="109" t="s">
        <v>67</v>
      </c>
    </row>
    <row r="254" spans="1:5" x14ac:dyDescent="0.25">
      <c r="A254" s="109">
        <v>28940</v>
      </c>
      <c r="B254" s="109" t="s">
        <v>263</v>
      </c>
      <c r="C254" s="108">
        <v>0.7248</v>
      </c>
      <c r="D254" s="108">
        <f t="shared" si="3"/>
        <v>0.8</v>
      </c>
      <c r="E254" s="109" t="s">
        <v>67</v>
      </c>
    </row>
    <row r="255" spans="1:5" x14ac:dyDescent="0.25">
      <c r="A255" s="109">
        <v>29020</v>
      </c>
      <c r="B255" s="109" t="s">
        <v>264</v>
      </c>
      <c r="C255" s="108">
        <v>0.90480000000000005</v>
      </c>
      <c r="D255" s="108">
        <f t="shared" si="3"/>
        <v>0.90480000000000005</v>
      </c>
      <c r="E255" s="109" t="s">
        <v>67</v>
      </c>
    </row>
    <row r="256" spans="1:5" x14ac:dyDescent="0.25">
      <c r="A256" s="109">
        <v>29100</v>
      </c>
      <c r="B256" s="109" t="s">
        <v>265</v>
      </c>
      <c r="C256" s="108">
        <v>0.94669999999999999</v>
      </c>
      <c r="D256" s="108">
        <f t="shared" si="3"/>
        <v>0.94669999999999999</v>
      </c>
      <c r="E256" s="109" t="s">
        <v>67</v>
      </c>
    </row>
    <row r="257" spans="1:5" x14ac:dyDescent="0.25">
      <c r="A257" s="109">
        <v>29180</v>
      </c>
      <c r="B257" s="109" t="s">
        <v>266</v>
      </c>
      <c r="C257" s="108">
        <v>0.78200000000000003</v>
      </c>
      <c r="D257" s="108">
        <f t="shared" si="3"/>
        <v>0.8</v>
      </c>
      <c r="E257" s="109" t="s">
        <v>67</v>
      </c>
    </row>
    <row r="258" spans="1:5" x14ac:dyDescent="0.25">
      <c r="A258" s="109">
        <v>29200</v>
      </c>
      <c r="B258" s="109" t="s">
        <v>267</v>
      </c>
      <c r="C258" s="108">
        <v>0.97650000000000003</v>
      </c>
      <c r="D258" s="108">
        <f t="shared" si="3"/>
        <v>0.97650000000000003</v>
      </c>
      <c r="E258" s="109" t="s">
        <v>67</v>
      </c>
    </row>
    <row r="259" spans="1:5" x14ac:dyDescent="0.25">
      <c r="A259" s="109">
        <v>29340</v>
      </c>
      <c r="B259" s="109" t="s">
        <v>268</v>
      </c>
      <c r="C259" s="108">
        <v>0.75409999999999999</v>
      </c>
      <c r="D259" s="108">
        <f t="shared" si="3"/>
        <v>0.8</v>
      </c>
      <c r="E259" s="109" t="s">
        <v>67</v>
      </c>
    </row>
    <row r="260" spans="1:5" x14ac:dyDescent="0.25">
      <c r="A260" s="109">
        <v>29404</v>
      </c>
      <c r="B260" s="109" t="s">
        <v>269</v>
      </c>
      <c r="C260" s="108">
        <v>1.0367</v>
      </c>
      <c r="D260" s="108">
        <f t="shared" si="3"/>
        <v>1.0367</v>
      </c>
      <c r="E260" s="109" t="s">
        <v>67</v>
      </c>
    </row>
    <row r="261" spans="1:5" x14ac:dyDescent="0.25">
      <c r="A261" s="109">
        <v>29420</v>
      </c>
      <c r="B261" s="109" t="s">
        <v>270</v>
      </c>
      <c r="C261" s="108">
        <v>0.92</v>
      </c>
      <c r="D261" s="108">
        <f t="shared" si="3"/>
        <v>0.92</v>
      </c>
      <c r="E261" s="109" t="s">
        <v>67</v>
      </c>
    </row>
    <row r="262" spans="1:5" x14ac:dyDescent="0.25">
      <c r="A262" s="109">
        <v>29460</v>
      </c>
      <c r="B262" s="109" t="s">
        <v>271</v>
      </c>
      <c r="C262" s="108">
        <v>0.79900000000000004</v>
      </c>
      <c r="D262" s="108">
        <f t="shared" ref="D262:D325" si="4">IF(C262&gt;0.8,C262,(MIN(0.8,ROUND(C262*1.15,4))))</f>
        <v>0.8</v>
      </c>
      <c r="E262" s="109" t="s">
        <v>67</v>
      </c>
    </row>
    <row r="263" spans="1:5" x14ac:dyDescent="0.25">
      <c r="A263" s="109">
        <v>29540</v>
      </c>
      <c r="B263" s="109" t="s">
        <v>272</v>
      </c>
      <c r="C263" s="108">
        <v>0.9365</v>
      </c>
      <c r="D263" s="108">
        <f t="shared" si="4"/>
        <v>0.9365</v>
      </c>
      <c r="E263" s="109" t="s">
        <v>67</v>
      </c>
    </row>
    <row r="264" spans="1:5" x14ac:dyDescent="0.25">
      <c r="A264" s="109">
        <v>29620</v>
      </c>
      <c r="B264" s="109" t="s">
        <v>273</v>
      </c>
      <c r="C264" s="108">
        <v>1.052</v>
      </c>
      <c r="D264" s="108">
        <f t="shared" si="4"/>
        <v>1.052</v>
      </c>
      <c r="E264" s="109" t="s">
        <v>67</v>
      </c>
    </row>
    <row r="265" spans="1:5" x14ac:dyDescent="0.25">
      <c r="A265" s="109">
        <v>29700</v>
      </c>
      <c r="B265" s="109" t="s">
        <v>274</v>
      </c>
      <c r="C265" s="108">
        <v>0.77949999999999997</v>
      </c>
      <c r="D265" s="108">
        <f t="shared" si="4"/>
        <v>0.8</v>
      </c>
      <c r="E265" s="109" t="s">
        <v>67</v>
      </c>
    </row>
    <row r="266" spans="1:5" x14ac:dyDescent="0.25">
      <c r="A266" s="109">
        <v>29740</v>
      </c>
      <c r="B266" s="109" t="s">
        <v>275</v>
      </c>
      <c r="C266" s="108">
        <v>0.86839999999999995</v>
      </c>
      <c r="D266" s="108">
        <f t="shared" si="4"/>
        <v>0.86839999999999995</v>
      </c>
      <c r="E266" s="109" t="s">
        <v>67</v>
      </c>
    </row>
    <row r="267" spans="1:5" x14ac:dyDescent="0.25">
      <c r="A267" s="109">
        <v>29820</v>
      </c>
      <c r="B267" s="109" t="s">
        <v>276</v>
      </c>
      <c r="C267" s="108">
        <v>1.2097</v>
      </c>
      <c r="D267" s="108">
        <f t="shared" si="4"/>
        <v>1.2097</v>
      </c>
      <c r="E267" s="109" t="s">
        <v>67</v>
      </c>
    </row>
    <row r="268" spans="1:5" x14ac:dyDescent="0.25">
      <c r="A268" s="109">
        <v>29940</v>
      </c>
      <c r="B268" s="109" t="s">
        <v>277</v>
      </c>
      <c r="C268" s="108">
        <v>0.90490000000000004</v>
      </c>
      <c r="D268" s="108">
        <f t="shared" si="4"/>
        <v>0.90490000000000004</v>
      </c>
      <c r="E268" s="109" t="s">
        <v>67</v>
      </c>
    </row>
    <row r="269" spans="1:5" x14ac:dyDescent="0.25">
      <c r="A269" s="109">
        <v>30020</v>
      </c>
      <c r="B269" s="109" t="s">
        <v>278</v>
      </c>
      <c r="C269" s="108">
        <v>0.80489999999999995</v>
      </c>
      <c r="D269" s="108">
        <f t="shared" si="4"/>
        <v>0.80489999999999995</v>
      </c>
      <c r="E269" s="109" t="s">
        <v>67</v>
      </c>
    </row>
    <row r="270" spans="1:5" x14ac:dyDescent="0.25">
      <c r="A270" s="109">
        <v>30140</v>
      </c>
      <c r="B270" s="109" t="s">
        <v>279</v>
      </c>
      <c r="C270" s="108">
        <v>0.82240000000000002</v>
      </c>
      <c r="D270" s="108">
        <f t="shared" si="4"/>
        <v>0.82240000000000002</v>
      </c>
      <c r="E270" s="109" t="s">
        <v>67</v>
      </c>
    </row>
    <row r="271" spans="1:5" x14ac:dyDescent="0.25">
      <c r="A271" s="109">
        <v>30300</v>
      </c>
      <c r="B271" s="109" t="s">
        <v>280</v>
      </c>
      <c r="C271" s="108">
        <v>0.94099999999999995</v>
      </c>
      <c r="D271" s="108">
        <f t="shared" si="4"/>
        <v>0.94099999999999995</v>
      </c>
      <c r="E271" s="109" t="s">
        <v>67</v>
      </c>
    </row>
    <row r="272" spans="1:5" x14ac:dyDescent="0.25">
      <c r="A272" s="109">
        <v>30340</v>
      </c>
      <c r="B272" s="109" t="s">
        <v>281</v>
      </c>
      <c r="C272" s="108">
        <v>0.84389999999999998</v>
      </c>
      <c r="D272" s="108">
        <f t="shared" si="4"/>
        <v>0.84389999999999998</v>
      </c>
      <c r="E272" s="109" t="s">
        <v>67</v>
      </c>
    </row>
    <row r="273" spans="1:5" x14ac:dyDescent="0.25">
      <c r="A273" s="109">
        <v>30460</v>
      </c>
      <c r="B273" s="109" t="s">
        <v>282</v>
      </c>
      <c r="C273" s="108">
        <v>0.91949999999999998</v>
      </c>
      <c r="D273" s="108">
        <f t="shared" si="4"/>
        <v>0.91949999999999998</v>
      </c>
      <c r="E273" s="109" t="s">
        <v>67</v>
      </c>
    </row>
    <row r="274" spans="1:5" x14ac:dyDescent="0.25">
      <c r="A274" s="109">
        <v>30620</v>
      </c>
      <c r="B274" s="109" t="s">
        <v>283</v>
      </c>
      <c r="C274" s="108">
        <v>0.90039999999999998</v>
      </c>
      <c r="D274" s="108">
        <f t="shared" si="4"/>
        <v>0.90039999999999998</v>
      </c>
      <c r="E274" s="109" t="s">
        <v>67</v>
      </c>
    </row>
    <row r="275" spans="1:5" x14ac:dyDescent="0.25">
      <c r="A275" s="109">
        <v>30700</v>
      </c>
      <c r="B275" s="109" t="s">
        <v>284</v>
      </c>
      <c r="C275" s="108">
        <v>0.95420000000000005</v>
      </c>
      <c r="D275" s="108">
        <f t="shared" si="4"/>
        <v>0.95420000000000005</v>
      </c>
      <c r="E275" s="109" t="s">
        <v>67</v>
      </c>
    </row>
    <row r="276" spans="1:5" x14ac:dyDescent="0.25">
      <c r="A276" s="109">
        <v>30780</v>
      </c>
      <c r="B276" s="109" t="s">
        <v>285</v>
      </c>
      <c r="C276" s="108">
        <v>0.80940000000000001</v>
      </c>
      <c r="D276" s="108">
        <f t="shared" si="4"/>
        <v>0.80940000000000001</v>
      </c>
      <c r="E276" s="109" t="s">
        <v>67</v>
      </c>
    </row>
    <row r="277" spans="1:5" x14ac:dyDescent="0.25">
      <c r="A277" s="109">
        <v>30860</v>
      </c>
      <c r="B277" s="109" t="s">
        <v>286</v>
      </c>
      <c r="C277" s="108">
        <v>0.879</v>
      </c>
      <c r="D277" s="108">
        <f t="shared" si="4"/>
        <v>0.879</v>
      </c>
      <c r="E277" s="109" t="s">
        <v>67</v>
      </c>
    </row>
    <row r="278" spans="1:5" x14ac:dyDescent="0.25">
      <c r="A278" s="109">
        <v>30980</v>
      </c>
      <c r="B278" s="109" t="s">
        <v>287</v>
      </c>
      <c r="C278" s="108">
        <v>0.82</v>
      </c>
      <c r="D278" s="108">
        <f t="shared" si="4"/>
        <v>0.82</v>
      </c>
      <c r="E278" s="109" t="s">
        <v>67</v>
      </c>
    </row>
    <row r="279" spans="1:5" x14ac:dyDescent="0.25">
      <c r="A279" s="109">
        <v>31020</v>
      </c>
      <c r="B279" s="109" t="s">
        <v>288</v>
      </c>
      <c r="C279" s="108">
        <v>1.1001000000000001</v>
      </c>
      <c r="D279" s="108">
        <f t="shared" si="4"/>
        <v>1.1001000000000001</v>
      </c>
      <c r="E279" s="109" t="s">
        <v>67</v>
      </c>
    </row>
    <row r="280" spans="1:5" x14ac:dyDescent="0.25">
      <c r="A280" s="109">
        <v>31084</v>
      </c>
      <c r="B280" s="109" t="s">
        <v>289</v>
      </c>
      <c r="C280" s="108">
        <v>1.2721</v>
      </c>
      <c r="D280" s="108">
        <f t="shared" si="4"/>
        <v>1.2721</v>
      </c>
      <c r="E280" s="109" t="s">
        <v>67</v>
      </c>
    </row>
    <row r="281" spans="1:5" x14ac:dyDescent="0.25">
      <c r="A281" s="109">
        <v>31140</v>
      </c>
      <c r="B281" s="109" t="s">
        <v>290</v>
      </c>
      <c r="C281" s="108">
        <v>0.88590000000000002</v>
      </c>
      <c r="D281" s="108">
        <f t="shared" si="4"/>
        <v>0.88590000000000002</v>
      </c>
      <c r="E281" s="109" t="s">
        <v>67</v>
      </c>
    </row>
    <row r="282" spans="1:5" x14ac:dyDescent="0.25">
      <c r="A282" s="109">
        <v>31180</v>
      </c>
      <c r="B282" s="109" t="s">
        <v>291</v>
      </c>
      <c r="C282" s="108">
        <v>0.8579</v>
      </c>
      <c r="D282" s="108">
        <f t="shared" si="4"/>
        <v>0.8579</v>
      </c>
      <c r="E282" s="109" t="s">
        <v>67</v>
      </c>
    </row>
    <row r="283" spans="1:5" x14ac:dyDescent="0.25">
      <c r="A283" s="109">
        <v>31340</v>
      </c>
      <c r="B283" s="109" t="s">
        <v>292</v>
      </c>
      <c r="C283" s="108">
        <v>0.91779999999999995</v>
      </c>
      <c r="D283" s="108">
        <f t="shared" si="4"/>
        <v>0.91779999999999995</v>
      </c>
      <c r="E283" s="109" t="s">
        <v>67</v>
      </c>
    </row>
    <row r="284" spans="1:5" x14ac:dyDescent="0.25">
      <c r="A284" s="109">
        <v>31420</v>
      </c>
      <c r="B284" s="109" t="s">
        <v>293</v>
      </c>
      <c r="C284" s="108">
        <v>0.91920000000000002</v>
      </c>
      <c r="D284" s="108">
        <f t="shared" si="4"/>
        <v>0.91920000000000002</v>
      </c>
      <c r="E284" s="109" t="s">
        <v>67</v>
      </c>
    </row>
    <row r="285" spans="1:5" x14ac:dyDescent="0.25">
      <c r="A285" s="109">
        <v>31460</v>
      </c>
      <c r="B285" s="109" t="s">
        <v>294</v>
      </c>
      <c r="C285" s="108">
        <v>0.77590000000000003</v>
      </c>
      <c r="D285" s="108">
        <f t="shared" si="4"/>
        <v>0.8</v>
      </c>
      <c r="E285" s="109" t="s">
        <v>67</v>
      </c>
    </row>
    <row r="286" spans="1:5" x14ac:dyDescent="0.25">
      <c r="A286" s="109">
        <v>31540</v>
      </c>
      <c r="B286" s="109" t="s">
        <v>295</v>
      </c>
      <c r="C286" s="108">
        <v>1.0955999999999999</v>
      </c>
      <c r="D286" s="108">
        <f t="shared" si="4"/>
        <v>1.0955999999999999</v>
      </c>
      <c r="E286" s="109" t="s">
        <v>67</v>
      </c>
    </row>
    <row r="287" spans="1:5" x14ac:dyDescent="0.25">
      <c r="A287" s="109">
        <v>31700</v>
      </c>
      <c r="B287" s="109" t="s">
        <v>296</v>
      </c>
      <c r="C287" s="108">
        <v>0.98650000000000004</v>
      </c>
      <c r="D287" s="108">
        <f t="shared" si="4"/>
        <v>0.98650000000000004</v>
      </c>
      <c r="E287" s="109" t="s">
        <v>67</v>
      </c>
    </row>
    <row r="288" spans="1:5" x14ac:dyDescent="0.25">
      <c r="A288" s="109">
        <v>31740</v>
      </c>
      <c r="B288" s="109" t="s">
        <v>297</v>
      </c>
      <c r="C288" s="108">
        <v>0.82730000000000004</v>
      </c>
      <c r="D288" s="108">
        <f t="shared" si="4"/>
        <v>0.82730000000000004</v>
      </c>
      <c r="E288" s="109" t="s">
        <v>67</v>
      </c>
    </row>
    <row r="289" spans="1:5" x14ac:dyDescent="0.25">
      <c r="A289" s="109">
        <v>31860</v>
      </c>
      <c r="B289" s="109" t="s">
        <v>298</v>
      </c>
      <c r="C289" s="108">
        <v>0.92930000000000001</v>
      </c>
      <c r="D289" s="108">
        <f t="shared" si="4"/>
        <v>0.92930000000000001</v>
      </c>
      <c r="E289" s="109" t="s">
        <v>67</v>
      </c>
    </row>
    <row r="290" spans="1:5" x14ac:dyDescent="0.25">
      <c r="A290" s="109">
        <v>31900</v>
      </c>
      <c r="B290" s="109" t="s">
        <v>299</v>
      </c>
      <c r="C290" s="108">
        <v>0.79559999999999997</v>
      </c>
      <c r="D290" s="108">
        <f t="shared" si="4"/>
        <v>0.8</v>
      </c>
      <c r="E290" s="109" t="s">
        <v>67</v>
      </c>
    </row>
    <row r="291" spans="1:5" x14ac:dyDescent="0.25">
      <c r="A291" s="109">
        <v>32420</v>
      </c>
      <c r="B291" s="109" t="s">
        <v>300</v>
      </c>
      <c r="C291" s="108">
        <v>0.3679</v>
      </c>
      <c r="D291" s="108">
        <f t="shared" si="4"/>
        <v>0.42309999999999998</v>
      </c>
      <c r="E291" s="109" t="s">
        <v>67</v>
      </c>
    </row>
    <row r="292" spans="1:5" x14ac:dyDescent="0.25">
      <c r="A292" s="109">
        <v>32580</v>
      </c>
      <c r="B292" s="109" t="s">
        <v>301</v>
      </c>
      <c r="C292" s="108">
        <v>0.80779999999999996</v>
      </c>
      <c r="D292" s="108">
        <f t="shared" si="4"/>
        <v>0.80779999999999996</v>
      </c>
      <c r="E292" s="109" t="s">
        <v>67</v>
      </c>
    </row>
    <row r="293" spans="1:5" x14ac:dyDescent="0.25">
      <c r="A293" s="109">
        <v>32780</v>
      </c>
      <c r="B293" s="109" t="s">
        <v>302</v>
      </c>
      <c r="C293" s="108">
        <v>1.1131</v>
      </c>
      <c r="D293" s="108">
        <f t="shared" si="4"/>
        <v>1.1131</v>
      </c>
      <c r="E293" s="109" t="s">
        <v>67</v>
      </c>
    </row>
    <row r="294" spans="1:5" x14ac:dyDescent="0.25">
      <c r="A294" s="109">
        <v>32820</v>
      </c>
      <c r="B294" s="109" t="s">
        <v>303</v>
      </c>
      <c r="C294" s="108">
        <v>0.87909999999999999</v>
      </c>
      <c r="D294" s="108">
        <f t="shared" si="4"/>
        <v>0.87909999999999999</v>
      </c>
      <c r="E294" s="109" t="s">
        <v>67</v>
      </c>
    </row>
    <row r="295" spans="1:5" x14ac:dyDescent="0.25">
      <c r="A295" s="109">
        <v>32900</v>
      </c>
      <c r="B295" s="109" t="s">
        <v>304</v>
      </c>
      <c r="C295" s="108">
        <v>1.3374999999999999</v>
      </c>
      <c r="D295" s="108">
        <f t="shared" si="4"/>
        <v>1.3374999999999999</v>
      </c>
      <c r="E295" s="109" t="s">
        <v>67</v>
      </c>
    </row>
    <row r="296" spans="1:5" x14ac:dyDescent="0.25">
      <c r="A296" s="109">
        <v>33124</v>
      </c>
      <c r="B296" s="109" t="s">
        <v>305</v>
      </c>
      <c r="C296" s="108">
        <v>0.95189999999999997</v>
      </c>
      <c r="D296" s="108">
        <f t="shared" si="4"/>
        <v>0.95189999999999997</v>
      </c>
      <c r="E296" s="109" t="s">
        <v>67</v>
      </c>
    </row>
    <row r="297" spans="1:5" x14ac:dyDescent="0.25">
      <c r="A297" s="109">
        <v>33140</v>
      </c>
      <c r="B297" s="109" t="s">
        <v>306</v>
      </c>
      <c r="C297" s="108">
        <v>0.96930000000000005</v>
      </c>
      <c r="D297" s="108">
        <f t="shared" si="4"/>
        <v>0.96930000000000005</v>
      </c>
      <c r="E297" s="109" t="s">
        <v>67</v>
      </c>
    </row>
    <row r="298" spans="1:5" x14ac:dyDescent="0.25">
      <c r="A298" s="109">
        <v>33220</v>
      </c>
      <c r="B298" s="109" t="s">
        <v>307</v>
      </c>
      <c r="C298" s="108">
        <v>0.91269999999999996</v>
      </c>
      <c r="D298" s="108">
        <f t="shared" si="4"/>
        <v>0.91269999999999996</v>
      </c>
      <c r="E298" s="109" t="s">
        <v>67</v>
      </c>
    </row>
    <row r="299" spans="1:5" x14ac:dyDescent="0.25">
      <c r="A299" s="109">
        <v>33260</v>
      </c>
      <c r="B299" s="109" t="s">
        <v>308</v>
      </c>
      <c r="C299" s="108">
        <v>0.9123</v>
      </c>
      <c r="D299" s="108">
        <f t="shared" si="4"/>
        <v>0.9123</v>
      </c>
      <c r="E299" s="109" t="s">
        <v>67</v>
      </c>
    </row>
    <row r="300" spans="1:5" x14ac:dyDescent="0.25">
      <c r="A300" s="109">
        <v>33340</v>
      </c>
      <c r="B300" s="109" t="s">
        <v>309</v>
      </c>
      <c r="C300" s="108">
        <v>0.98929999999999996</v>
      </c>
      <c r="D300" s="108">
        <f t="shared" si="4"/>
        <v>0.98929999999999996</v>
      </c>
      <c r="E300" s="109" t="s">
        <v>67</v>
      </c>
    </row>
    <row r="301" spans="1:5" x14ac:dyDescent="0.25">
      <c r="A301" s="109">
        <v>33460</v>
      </c>
      <c r="B301" s="109" t="s">
        <v>310</v>
      </c>
      <c r="C301" s="108">
        <v>1.1147</v>
      </c>
      <c r="D301" s="108">
        <f t="shared" si="4"/>
        <v>1.1147</v>
      </c>
      <c r="E301" s="109" t="s">
        <v>67</v>
      </c>
    </row>
    <row r="302" spans="1:5" x14ac:dyDescent="0.25">
      <c r="A302" s="109">
        <v>33540</v>
      </c>
      <c r="B302" s="109" t="s">
        <v>311</v>
      </c>
      <c r="C302" s="108">
        <v>0.92459999999999998</v>
      </c>
      <c r="D302" s="108">
        <f t="shared" si="4"/>
        <v>0.92459999999999998</v>
      </c>
      <c r="E302" s="109" t="s">
        <v>67</v>
      </c>
    </row>
    <row r="303" spans="1:5" x14ac:dyDescent="0.25">
      <c r="A303" s="109">
        <v>33660</v>
      </c>
      <c r="B303" s="109" t="s">
        <v>312</v>
      </c>
      <c r="C303" s="108">
        <v>0.75339999999999996</v>
      </c>
      <c r="D303" s="108">
        <f t="shared" si="4"/>
        <v>0.8</v>
      </c>
      <c r="E303" s="109" t="s">
        <v>67</v>
      </c>
    </row>
    <row r="304" spans="1:5" x14ac:dyDescent="0.25">
      <c r="A304" s="109">
        <v>33700</v>
      </c>
      <c r="B304" s="109" t="s">
        <v>313</v>
      </c>
      <c r="C304" s="108">
        <v>1.3050999999999999</v>
      </c>
      <c r="D304" s="108">
        <f t="shared" si="4"/>
        <v>1.3050999999999999</v>
      </c>
      <c r="E304" s="109" t="s">
        <v>67</v>
      </c>
    </row>
    <row r="305" spans="1:5" x14ac:dyDescent="0.25">
      <c r="A305" s="109">
        <v>33740</v>
      </c>
      <c r="B305" s="109" t="s">
        <v>314</v>
      </c>
      <c r="C305" s="108">
        <v>0.77070000000000005</v>
      </c>
      <c r="D305" s="108">
        <f t="shared" si="4"/>
        <v>0.8</v>
      </c>
      <c r="E305" s="109" t="s">
        <v>67</v>
      </c>
    </row>
    <row r="306" spans="1:5" x14ac:dyDescent="0.25">
      <c r="A306" s="109">
        <v>33780</v>
      </c>
      <c r="B306" s="109" t="s">
        <v>315</v>
      </c>
      <c r="C306" s="108">
        <v>0.81210000000000004</v>
      </c>
      <c r="D306" s="108">
        <f t="shared" si="4"/>
        <v>0.81210000000000004</v>
      </c>
      <c r="E306" s="109" t="s">
        <v>67</v>
      </c>
    </row>
    <row r="307" spans="1:5" x14ac:dyDescent="0.25">
      <c r="A307" s="109">
        <v>33860</v>
      </c>
      <c r="B307" s="109" t="s">
        <v>316</v>
      </c>
      <c r="C307" s="108">
        <v>0.74709999999999999</v>
      </c>
      <c r="D307" s="108">
        <f t="shared" si="4"/>
        <v>0.8</v>
      </c>
      <c r="E307" s="109" t="s">
        <v>67</v>
      </c>
    </row>
    <row r="308" spans="1:5" x14ac:dyDescent="0.25">
      <c r="A308" s="109">
        <v>33874</v>
      </c>
      <c r="B308" s="109" t="s">
        <v>317</v>
      </c>
      <c r="C308" s="108">
        <v>1.0124</v>
      </c>
      <c r="D308" s="108">
        <f t="shared" si="4"/>
        <v>1.0124</v>
      </c>
      <c r="E308" s="109" t="s">
        <v>67</v>
      </c>
    </row>
    <row r="309" spans="1:5" x14ac:dyDescent="0.25">
      <c r="A309" s="109">
        <v>34060</v>
      </c>
      <c r="B309" s="109" t="s">
        <v>318</v>
      </c>
      <c r="C309" s="108">
        <v>0.8044</v>
      </c>
      <c r="D309" s="108">
        <f t="shared" si="4"/>
        <v>0.8044</v>
      </c>
      <c r="E309" s="109" t="s">
        <v>67</v>
      </c>
    </row>
    <row r="310" spans="1:5" x14ac:dyDescent="0.25">
      <c r="A310" s="109">
        <v>34100</v>
      </c>
      <c r="B310" s="109" t="s">
        <v>319</v>
      </c>
      <c r="C310" s="108">
        <v>0.73280000000000001</v>
      </c>
      <c r="D310" s="108">
        <f t="shared" si="4"/>
        <v>0.8</v>
      </c>
      <c r="E310" s="109" t="s">
        <v>67</v>
      </c>
    </row>
    <row r="311" spans="1:5" x14ac:dyDescent="0.25">
      <c r="A311" s="109">
        <v>34580</v>
      </c>
      <c r="B311" s="109" t="s">
        <v>320</v>
      </c>
      <c r="C311" s="108">
        <v>0.93410000000000004</v>
      </c>
      <c r="D311" s="108">
        <f t="shared" si="4"/>
        <v>0.93410000000000004</v>
      </c>
      <c r="E311" s="109" t="s">
        <v>67</v>
      </c>
    </row>
    <row r="312" spans="1:5" x14ac:dyDescent="0.25">
      <c r="A312" s="109">
        <v>34620</v>
      </c>
      <c r="B312" s="109" t="s">
        <v>321</v>
      </c>
      <c r="C312" s="108">
        <v>1.0056</v>
      </c>
      <c r="D312" s="108">
        <f t="shared" si="4"/>
        <v>1.0056</v>
      </c>
      <c r="E312" s="109" t="s">
        <v>67</v>
      </c>
    </row>
    <row r="313" spans="1:5" x14ac:dyDescent="0.25">
      <c r="A313" s="109">
        <v>34740</v>
      </c>
      <c r="B313" s="109" t="s">
        <v>322</v>
      </c>
      <c r="C313" s="108">
        <v>0.92179999999999995</v>
      </c>
      <c r="D313" s="108">
        <f t="shared" si="4"/>
        <v>0.92179999999999995</v>
      </c>
      <c r="E313" s="109" t="s">
        <v>67</v>
      </c>
    </row>
    <row r="314" spans="1:5" x14ac:dyDescent="0.25">
      <c r="A314" s="109">
        <v>34820</v>
      </c>
      <c r="B314" s="109" t="s">
        <v>323</v>
      </c>
      <c r="C314" s="108">
        <v>0.83660000000000001</v>
      </c>
      <c r="D314" s="108">
        <f t="shared" si="4"/>
        <v>0.83660000000000001</v>
      </c>
      <c r="E314" s="109" t="s">
        <v>67</v>
      </c>
    </row>
    <row r="315" spans="1:5" x14ac:dyDescent="0.25">
      <c r="A315" s="109">
        <v>34900</v>
      </c>
      <c r="B315" s="109" t="s">
        <v>324</v>
      </c>
      <c r="C315" s="108">
        <v>1.5840000000000001</v>
      </c>
      <c r="D315" s="108">
        <f t="shared" si="4"/>
        <v>1.5840000000000001</v>
      </c>
      <c r="E315" s="109" t="s">
        <v>67</v>
      </c>
    </row>
    <row r="316" spans="1:5" x14ac:dyDescent="0.25">
      <c r="A316" s="109">
        <v>34940</v>
      </c>
      <c r="B316" s="109" t="s">
        <v>325</v>
      </c>
      <c r="C316" s="108">
        <v>0.84609999999999996</v>
      </c>
      <c r="D316" s="108">
        <f t="shared" si="4"/>
        <v>0.84609999999999996</v>
      </c>
      <c r="E316" s="109" t="s">
        <v>67</v>
      </c>
    </row>
    <row r="317" spans="1:5" x14ac:dyDescent="0.25">
      <c r="A317" s="109">
        <v>34980</v>
      </c>
      <c r="B317" s="109" t="s">
        <v>326</v>
      </c>
      <c r="C317" s="108">
        <v>0.92959999999999998</v>
      </c>
      <c r="D317" s="108">
        <f t="shared" si="4"/>
        <v>0.92959999999999998</v>
      </c>
      <c r="E317" s="109" t="s">
        <v>67</v>
      </c>
    </row>
    <row r="318" spans="1:5" x14ac:dyDescent="0.25">
      <c r="A318" s="109">
        <v>35004</v>
      </c>
      <c r="B318" s="109" t="s">
        <v>327</v>
      </c>
      <c r="C318" s="108">
        <v>1.2701</v>
      </c>
      <c r="D318" s="108">
        <f t="shared" si="4"/>
        <v>1.2701</v>
      </c>
      <c r="E318" s="109" t="s">
        <v>67</v>
      </c>
    </row>
    <row r="319" spans="1:5" x14ac:dyDescent="0.25">
      <c r="A319" s="109">
        <v>35084</v>
      </c>
      <c r="B319" s="109" t="s">
        <v>328</v>
      </c>
      <c r="C319" s="108">
        <v>1.1082000000000001</v>
      </c>
      <c r="D319" s="108">
        <f t="shared" si="4"/>
        <v>1.1082000000000001</v>
      </c>
      <c r="E319" s="109" t="s">
        <v>67</v>
      </c>
    </row>
    <row r="320" spans="1:5" x14ac:dyDescent="0.25">
      <c r="A320" s="109">
        <v>35100</v>
      </c>
      <c r="B320" s="109" t="s">
        <v>329</v>
      </c>
      <c r="C320" s="108">
        <v>0.85389999999999999</v>
      </c>
      <c r="D320" s="108">
        <f t="shared" si="4"/>
        <v>0.85389999999999999</v>
      </c>
      <c r="E320" s="109" t="s">
        <v>67</v>
      </c>
    </row>
    <row r="321" spans="1:5" x14ac:dyDescent="0.25">
      <c r="A321" s="109">
        <v>35300</v>
      </c>
      <c r="B321" s="109" t="s">
        <v>330</v>
      </c>
      <c r="C321" s="108">
        <v>1.2189000000000001</v>
      </c>
      <c r="D321" s="108">
        <f t="shared" si="4"/>
        <v>1.2189000000000001</v>
      </c>
      <c r="E321" s="109" t="s">
        <v>67</v>
      </c>
    </row>
    <row r="322" spans="1:5" x14ac:dyDescent="0.25">
      <c r="A322" s="109">
        <v>35380</v>
      </c>
      <c r="B322" s="109" t="s">
        <v>331</v>
      </c>
      <c r="C322" s="108">
        <v>0.82010000000000005</v>
      </c>
      <c r="D322" s="108">
        <f t="shared" si="4"/>
        <v>0.82010000000000005</v>
      </c>
      <c r="E322" s="109" t="s">
        <v>67</v>
      </c>
    </row>
    <row r="323" spans="1:5" x14ac:dyDescent="0.25">
      <c r="A323" s="109">
        <v>35614</v>
      </c>
      <c r="B323" s="109" t="s">
        <v>332</v>
      </c>
      <c r="C323" s="108">
        <v>1.2887999999999999</v>
      </c>
      <c r="D323" s="108">
        <f t="shared" si="4"/>
        <v>1.2887999999999999</v>
      </c>
      <c r="E323" s="109" t="s">
        <v>67</v>
      </c>
    </row>
    <row r="324" spans="1:5" x14ac:dyDescent="0.25">
      <c r="A324" s="109">
        <v>35660</v>
      </c>
      <c r="B324" s="109" t="s">
        <v>333</v>
      </c>
      <c r="C324" s="108">
        <v>0.80120000000000002</v>
      </c>
      <c r="D324" s="108">
        <f t="shared" si="4"/>
        <v>0.80120000000000002</v>
      </c>
      <c r="E324" s="109" t="s">
        <v>67</v>
      </c>
    </row>
    <row r="325" spans="1:5" x14ac:dyDescent="0.25">
      <c r="A325" s="109">
        <v>35840</v>
      </c>
      <c r="B325" s="109" t="s">
        <v>334</v>
      </c>
      <c r="C325" s="108">
        <v>0.9708</v>
      </c>
      <c r="D325" s="108">
        <f t="shared" si="4"/>
        <v>0.9708</v>
      </c>
      <c r="E325" s="109" t="s">
        <v>67</v>
      </c>
    </row>
    <row r="326" spans="1:5" x14ac:dyDescent="0.25">
      <c r="A326" s="109">
        <v>35980</v>
      </c>
      <c r="B326" s="109" t="s">
        <v>335</v>
      </c>
      <c r="C326" s="108">
        <v>1.1761999999999999</v>
      </c>
      <c r="D326" s="108">
        <f t="shared" ref="D326:D389" si="5">IF(C326&gt;0.8,C326,(MIN(0.8,ROUND(C326*1.15,4))))</f>
        <v>1.1761999999999999</v>
      </c>
      <c r="E326" s="109" t="s">
        <v>67</v>
      </c>
    </row>
    <row r="327" spans="1:5" x14ac:dyDescent="0.25">
      <c r="A327" s="109">
        <v>36084</v>
      </c>
      <c r="B327" s="109" t="s">
        <v>336</v>
      </c>
      <c r="C327" s="108">
        <v>1.7894000000000001</v>
      </c>
      <c r="D327" s="108">
        <f t="shared" si="5"/>
        <v>1.7894000000000001</v>
      </c>
      <c r="E327" s="109" t="s">
        <v>67</v>
      </c>
    </row>
    <row r="328" spans="1:5" x14ac:dyDescent="0.25">
      <c r="A328" s="109">
        <v>36100</v>
      </c>
      <c r="B328" s="109" t="s">
        <v>337</v>
      </c>
      <c r="C328" s="108">
        <v>0.82979999999999998</v>
      </c>
      <c r="D328" s="108">
        <f t="shared" si="5"/>
        <v>0.82979999999999998</v>
      </c>
      <c r="E328" s="109" t="s">
        <v>67</v>
      </c>
    </row>
    <row r="329" spans="1:5" x14ac:dyDescent="0.25">
      <c r="A329" s="109">
        <v>36140</v>
      </c>
      <c r="B329" s="109" t="s">
        <v>338</v>
      </c>
      <c r="C329" s="108">
        <v>1.0855999999999999</v>
      </c>
      <c r="D329" s="108">
        <f t="shared" si="5"/>
        <v>1.0855999999999999</v>
      </c>
      <c r="E329" s="109" t="s">
        <v>67</v>
      </c>
    </row>
    <row r="330" spans="1:5" x14ac:dyDescent="0.25">
      <c r="A330" s="109">
        <v>36220</v>
      </c>
      <c r="B330" s="109" t="s">
        <v>339</v>
      </c>
      <c r="C330" s="108">
        <v>0.91379999999999995</v>
      </c>
      <c r="D330" s="108">
        <f t="shared" si="5"/>
        <v>0.91379999999999995</v>
      </c>
      <c r="E330" s="109" t="s">
        <v>67</v>
      </c>
    </row>
    <row r="331" spans="1:5" x14ac:dyDescent="0.25">
      <c r="A331" s="109">
        <v>36260</v>
      </c>
      <c r="B331" s="109" t="s">
        <v>340</v>
      </c>
      <c r="C331" s="108">
        <v>0.91439999999999999</v>
      </c>
      <c r="D331" s="108">
        <f t="shared" si="5"/>
        <v>0.91439999999999999</v>
      </c>
      <c r="E331" s="109" t="s">
        <v>67</v>
      </c>
    </row>
    <row r="332" spans="1:5" x14ac:dyDescent="0.25">
      <c r="A332" s="109">
        <v>36420</v>
      </c>
      <c r="B332" s="109" t="s">
        <v>341</v>
      </c>
      <c r="C332" s="108">
        <v>0.90839999999999999</v>
      </c>
      <c r="D332" s="108">
        <f t="shared" si="5"/>
        <v>0.90839999999999999</v>
      </c>
      <c r="E332" s="109" t="s">
        <v>67</v>
      </c>
    </row>
    <row r="333" spans="1:5" x14ac:dyDescent="0.25">
      <c r="A333" s="109">
        <v>36500</v>
      </c>
      <c r="B333" s="109" t="s">
        <v>342</v>
      </c>
      <c r="C333" s="108">
        <v>1.1716</v>
      </c>
      <c r="D333" s="108">
        <f t="shared" si="5"/>
        <v>1.1716</v>
      </c>
      <c r="E333" s="109" t="s">
        <v>67</v>
      </c>
    </row>
    <row r="334" spans="1:5" x14ac:dyDescent="0.25">
      <c r="A334" s="109">
        <v>36540</v>
      </c>
      <c r="B334" s="109" t="s">
        <v>343</v>
      </c>
      <c r="C334" s="108">
        <v>0.95709999999999995</v>
      </c>
      <c r="D334" s="108">
        <f t="shared" si="5"/>
        <v>0.95709999999999995</v>
      </c>
      <c r="E334" s="109" t="s">
        <v>67</v>
      </c>
    </row>
    <row r="335" spans="1:5" x14ac:dyDescent="0.25">
      <c r="A335" s="109">
        <v>36740</v>
      </c>
      <c r="B335" s="109" t="s">
        <v>344</v>
      </c>
      <c r="C335" s="108">
        <v>0.90249999999999997</v>
      </c>
      <c r="D335" s="108">
        <f t="shared" si="5"/>
        <v>0.90249999999999997</v>
      </c>
      <c r="E335" s="109" t="s">
        <v>67</v>
      </c>
    </row>
    <row r="336" spans="1:5" x14ac:dyDescent="0.25">
      <c r="A336" s="109">
        <v>36780</v>
      </c>
      <c r="B336" s="109" t="s">
        <v>345</v>
      </c>
      <c r="C336" s="108">
        <v>0.93489999999999995</v>
      </c>
      <c r="D336" s="108">
        <f t="shared" si="5"/>
        <v>0.93489999999999995</v>
      </c>
      <c r="E336" s="109" t="s">
        <v>67</v>
      </c>
    </row>
    <row r="337" spans="1:5" x14ac:dyDescent="0.25">
      <c r="A337" s="109">
        <v>36980</v>
      </c>
      <c r="B337" s="109" t="s">
        <v>346</v>
      </c>
      <c r="C337" s="108">
        <v>0.79349999999999998</v>
      </c>
      <c r="D337" s="108">
        <f t="shared" si="5"/>
        <v>0.8</v>
      </c>
      <c r="E337" s="109" t="s">
        <v>67</v>
      </c>
    </row>
    <row r="338" spans="1:5" x14ac:dyDescent="0.25">
      <c r="A338" s="109">
        <v>37100</v>
      </c>
      <c r="B338" s="109" t="s">
        <v>347</v>
      </c>
      <c r="C338" s="108">
        <v>1.3360000000000001</v>
      </c>
      <c r="D338" s="108">
        <f t="shared" si="5"/>
        <v>1.3360000000000001</v>
      </c>
      <c r="E338" s="109" t="s">
        <v>67</v>
      </c>
    </row>
    <row r="339" spans="1:5" x14ac:dyDescent="0.25">
      <c r="A339" s="109">
        <v>37340</v>
      </c>
      <c r="B339" s="109" t="s">
        <v>348</v>
      </c>
      <c r="C339" s="108">
        <v>0.86450000000000005</v>
      </c>
      <c r="D339" s="108">
        <f t="shared" si="5"/>
        <v>0.86450000000000005</v>
      </c>
      <c r="E339" s="109" t="s">
        <v>67</v>
      </c>
    </row>
    <row r="340" spans="1:5" x14ac:dyDescent="0.25">
      <c r="A340" s="109">
        <v>37460</v>
      </c>
      <c r="B340" s="109" t="s">
        <v>349</v>
      </c>
      <c r="C340" s="108">
        <v>0.83040000000000003</v>
      </c>
      <c r="D340" s="108">
        <f t="shared" si="5"/>
        <v>0.83040000000000003</v>
      </c>
      <c r="E340" s="109" t="s">
        <v>67</v>
      </c>
    </row>
    <row r="341" spans="1:5" x14ac:dyDescent="0.25">
      <c r="A341" s="109">
        <v>37620</v>
      </c>
      <c r="B341" s="109" t="s">
        <v>350</v>
      </c>
      <c r="C341" s="108">
        <v>0.71279999999999999</v>
      </c>
      <c r="D341" s="108">
        <f t="shared" si="5"/>
        <v>0.8</v>
      </c>
      <c r="E341" s="109" t="s">
        <v>67</v>
      </c>
    </row>
    <row r="342" spans="1:5" x14ac:dyDescent="0.25">
      <c r="A342" s="109">
        <v>37860</v>
      </c>
      <c r="B342" s="109" t="s">
        <v>351</v>
      </c>
      <c r="C342" s="108">
        <v>0.79149999999999998</v>
      </c>
      <c r="D342" s="108">
        <f t="shared" si="5"/>
        <v>0.8</v>
      </c>
      <c r="E342" s="109" t="s">
        <v>67</v>
      </c>
    </row>
    <row r="343" spans="1:5" x14ac:dyDescent="0.25">
      <c r="A343" s="109">
        <v>37900</v>
      </c>
      <c r="B343" s="109" t="s">
        <v>352</v>
      </c>
      <c r="C343" s="108">
        <v>0.89180000000000004</v>
      </c>
      <c r="D343" s="108">
        <f t="shared" si="5"/>
        <v>0.89180000000000004</v>
      </c>
      <c r="E343" s="109" t="s">
        <v>67</v>
      </c>
    </row>
    <row r="344" spans="1:5" x14ac:dyDescent="0.25">
      <c r="A344" s="109">
        <v>37964</v>
      </c>
      <c r="B344" s="109" t="s">
        <v>353</v>
      </c>
      <c r="C344" s="108">
        <v>1.1145</v>
      </c>
      <c r="D344" s="108">
        <f t="shared" si="5"/>
        <v>1.1145</v>
      </c>
      <c r="E344" s="109" t="s">
        <v>67</v>
      </c>
    </row>
    <row r="345" spans="1:5" x14ac:dyDescent="0.25">
      <c r="A345" s="109">
        <v>38060</v>
      </c>
      <c r="B345" s="109" t="s">
        <v>354</v>
      </c>
      <c r="C345" s="108">
        <v>1.0136000000000001</v>
      </c>
      <c r="D345" s="108">
        <f t="shared" si="5"/>
        <v>1.0136000000000001</v>
      </c>
      <c r="E345" s="109" t="s">
        <v>67</v>
      </c>
    </row>
    <row r="346" spans="1:5" x14ac:dyDescent="0.25">
      <c r="A346" s="109">
        <v>38220</v>
      </c>
      <c r="B346" s="109" t="s">
        <v>355</v>
      </c>
      <c r="C346" s="108">
        <v>0.79310000000000003</v>
      </c>
      <c r="D346" s="108">
        <f t="shared" si="5"/>
        <v>0.8</v>
      </c>
      <c r="E346" s="109" t="s">
        <v>67</v>
      </c>
    </row>
    <row r="347" spans="1:5" x14ac:dyDescent="0.25">
      <c r="A347" s="109">
        <v>38300</v>
      </c>
      <c r="B347" s="109" t="s">
        <v>356</v>
      </c>
      <c r="C347" s="108">
        <v>0.86699999999999999</v>
      </c>
      <c r="D347" s="108">
        <f t="shared" si="5"/>
        <v>0.86699999999999999</v>
      </c>
      <c r="E347" s="109" t="s">
        <v>67</v>
      </c>
    </row>
    <row r="348" spans="1:5" x14ac:dyDescent="0.25">
      <c r="A348" s="109">
        <v>38340</v>
      </c>
      <c r="B348" s="109" t="s">
        <v>357</v>
      </c>
      <c r="C348" s="108">
        <v>1.0627</v>
      </c>
      <c r="D348" s="108">
        <f t="shared" si="5"/>
        <v>1.0627</v>
      </c>
      <c r="E348" s="109" t="s">
        <v>67</v>
      </c>
    </row>
    <row r="349" spans="1:5" x14ac:dyDescent="0.25">
      <c r="A349" s="109">
        <v>38540</v>
      </c>
      <c r="B349" s="109" t="s">
        <v>358</v>
      </c>
      <c r="C349" s="108">
        <v>0.96660000000000001</v>
      </c>
      <c r="D349" s="108">
        <f t="shared" si="5"/>
        <v>0.96660000000000001</v>
      </c>
      <c r="E349" s="109" t="s">
        <v>67</v>
      </c>
    </row>
    <row r="350" spans="1:5" x14ac:dyDescent="0.25">
      <c r="A350" s="109">
        <v>38660</v>
      </c>
      <c r="B350" s="109" t="s">
        <v>359</v>
      </c>
      <c r="C350" s="108">
        <v>0.40539999999999998</v>
      </c>
      <c r="D350" s="108">
        <f t="shared" si="5"/>
        <v>0.4662</v>
      </c>
      <c r="E350" s="109" t="s">
        <v>67</v>
      </c>
    </row>
    <row r="351" spans="1:5" x14ac:dyDescent="0.25">
      <c r="A351" s="109">
        <v>38860</v>
      </c>
      <c r="B351" s="109" t="s">
        <v>360</v>
      </c>
      <c r="C351" s="108">
        <v>1.0203</v>
      </c>
      <c r="D351" s="108">
        <f t="shared" si="5"/>
        <v>1.0203</v>
      </c>
      <c r="E351" s="109" t="s">
        <v>67</v>
      </c>
    </row>
    <row r="352" spans="1:5" x14ac:dyDescent="0.25">
      <c r="A352" s="109">
        <v>38900</v>
      </c>
      <c r="B352" s="109" t="s">
        <v>361</v>
      </c>
      <c r="C352" s="108">
        <v>1.2216</v>
      </c>
      <c r="D352" s="108">
        <f t="shared" si="5"/>
        <v>1.2216</v>
      </c>
      <c r="E352" s="109" t="s">
        <v>67</v>
      </c>
    </row>
    <row r="353" spans="1:5" x14ac:dyDescent="0.25">
      <c r="A353" s="109">
        <v>38940</v>
      </c>
      <c r="B353" s="109" t="s">
        <v>362</v>
      </c>
      <c r="C353" s="108">
        <v>0.94079999999999997</v>
      </c>
      <c r="D353" s="108">
        <f t="shared" si="5"/>
        <v>0.94079999999999997</v>
      </c>
      <c r="E353" s="109" t="s">
        <v>67</v>
      </c>
    </row>
    <row r="354" spans="1:5" x14ac:dyDescent="0.25">
      <c r="A354" s="109">
        <v>39140</v>
      </c>
      <c r="B354" s="109" t="s">
        <v>363</v>
      </c>
      <c r="C354" s="108">
        <v>1.0909</v>
      </c>
      <c r="D354" s="108">
        <f t="shared" si="5"/>
        <v>1.0909</v>
      </c>
      <c r="E354" s="109" t="s">
        <v>67</v>
      </c>
    </row>
    <row r="355" spans="1:5" x14ac:dyDescent="0.25">
      <c r="A355" s="109">
        <v>39300</v>
      </c>
      <c r="B355" s="109" t="s">
        <v>364</v>
      </c>
      <c r="C355" s="108">
        <v>1.0578000000000001</v>
      </c>
      <c r="D355" s="108">
        <f t="shared" si="5"/>
        <v>1.0578000000000001</v>
      </c>
      <c r="E355" s="109" t="s">
        <v>67</v>
      </c>
    </row>
    <row r="356" spans="1:5" x14ac:dyDescent="0.25">
      <c r="A356" s="109">
        <v>39340</v>
      </c>
      <c r="B356" s="109" t="s">
        <v>365</v>
      </c>
      <c r="C356" s="108">
        <v>0.9607</v>
      </c>
      <c r="D356" s="108">
        <f t="shared" si="5"/>
        <v>0.9607</v>
      </c>
      <c r="E356" s="109" t="s">
        <v>67</v>
      </c>
    </row>
    <row r="357" spans="1:5" x14ac:dyDescent="0.25">
      <c r="A357" s="109">
        <v>39380</v>
      </c>
      <c r="B357" s="109" t="s">
        <v>366</v>
      </c>
      <c r="C357" s="108">
        <v>0.82669999999999999</v>
      </c>
      <c r="D357" s="108">
        <f t="shared" si="5"/>
        <v>0.82669999999999999</v>
      </c>
      <c r="E357" s="109" t="s">
        <v>67</v>
      </c>
    </row>
    <row r="358" spans="1:5" x14ac:dyDescent="0.25">
      <c r="A358" s="109">
        <v>39460</v>
      </c>
      <c r="B358" s="109" t="s">
        <v>367</v>
      </c>
      <c r="C358" s="108">
        <v>0.87849999999999995</v>
      </c>
      <c r="D358" s="108">
        <f t="shared" si="5"/>
        <v>0.87849999999999995</v>
      </c>
      <c r="E358" s="109" t="s">
        <v>67</v>
      </c>
    </row>
    <row r="359" spans="1:5" x14ac:dyDescent="0.25">
      <c r="A359" s="109">
        <v>39540</v>
      </c>
      <c r="B359" s="109" t="s">
        <v>368</v>
      </c>
      <c r="C359" s="108">
        <v>0.9042</v>
      </c>
      <c r="D359" s="108">
        <f t="shared" si="5"/>
        <v>0.9042</v>
      </c>
      <c r="E359" s="109" t="s">
        <v>67</v>
      </c>
    </row>
    <row r="360" spans="1:5" x14ac:dyDescent="0.25">
      <c r="A360" s="109">
        <v>39580</v>
      </c>
      <c r="B360" s="109" t="s">
        <v>369</v>
      </c>
      <c r="C360" s="108">
        <v>0.94110000000000005</v>
      </c>
      <c r="D360" s="108">
        <f t="shared" si="5"/>
        <v>0.94110000000000005</v>
      </c>
      <c r="E360" s="109" t="s">
        <v>67</v>
      </c>
    </row>
    <row r="361" spans="1:5" x14ac:dyDescent="0.25">
      <c r="A361" s="109">
        <v>39660</v>
      </c>
      <c r="B361" s="109" t="s">
        <v>370</v>
      </c>
      <c r="C361" s="108">
        <v>0.83520000000000005</v>
      </c>
      <c r="D361" s="108">
        <f t="shared" si="5"/>
        <v>0.83520000000000005</v>
      </c>
      <c r="E361" s="109" t="s">
        <v>67</v>
      </c>
    </row>
    <row r="362" spans="1:5" x14ac:dyDescent="0.25">
      <c r="A362" s="109">
        <v>39740</v>
      </c>
      <c r="B362" s="109" t="s">
        <v>371</v>
      </c>
      <c r="C362" s="108">
        <v>0.9627</v>
      </c>
      <c r="D362" s="108">
        <f t="shared" si="5"/>
        <v>0.9627</v>
      </c>
      <c r="E362" s="109" t="s">
        <v>67</v>
      </c>
    </row>
    <row r="363" spans="1:5" x14ac:dyDescent="0.25">
      <c r="A363" s="109">
        <v>39820</v>
      </c>
      <c r="B363" s="109" t="s">
        <v>372</v>
      </c>
      <c r="C363" s="108">
        <v>1.4967999999999999</v>
      </c>
      <c r="D363" s="108">
        <f t="shared" si="5"/>
        <v>1.4967999999999999</v>
      </c>
      <c r="E363" s="109" t="s">
        <v>67</v>
      </c>
    </row>
    <row r="364" spans="1:5" x14ac:dyDescent="0.25">
      <c r="A364" s="109">
        <v>39900</v>
      </c>
      <c r="B364" s="109" t="s">
        <v>373</v>
      </c>
      <c r="C364" s="108">
        <v>0.95479999999999998</v>
      </c>
      <c r="D364" s="108">
        <f t="shared" si="5"/>
        <v>0.95479999999999998</v>
      </c>
      <c r="E364" s="109" t="s">
        <v>67</v>
      </c>
    </row>
    <row r="365" spans="1:5" x14ac:dyDescent="0.25">
      <c r="A365" s="109">
        <v>40060</v>
      </c>
      <c r="B365" s="109" t="s">
        <v>374</v>
      </c>
      <c r="C365" s="108">
        <v>0.93479999999999996</v>
      </c>
      <c r="D365" s="108">
        <f t="shared" si="5"/>
        <v>0.93479999999999996</v>
      </c>
      <c r="E365" s="109" t="s">
        <v>67</v>
      </c>
    </row>
    <row r="366" spans="1:5" x14ac:dyDescent="0.25">
      <c r="A366" s="109">
        <v>40140</v>
      </c>
      <c r="B366" s="109" t="s">
        <v>375</v>
      </c>
      <c r="C366" s="108">
        <v>1.1724000000000001</v>
      </c>
      <c r="D366" s="108">
        <f t="shared" si="5"/>
        <v>1.1724000000000001</v>
      </c>
      <c r="E366" s="109" t="s">
        <v>67</v>
      </c>
    </row>
    <row r="367" spans="1:5" x14ac:dyDescent="0.25">
      <c r="A367" s="109">
        <v>40220</v>
      </c>
      <c r="B367" s="109" t="s">
        <v>376</v>
      </c>
      <c r="C367" s="108">
        <v>0.90339999999999998</v>
      </c>
      <c r="D367" s="108">
        <f t="shared" si="5"/>
        <v>0.90339999999999998</v>
      </c>
      <c r="E367" s="109" t="s">
        <v>67</v>
      </c>
    </row>
    <row r="368" spans="1:5" x14ac:dyDescent="0.25">
      <c r="A368" s="109">
        <v>40340</v>
      </c>
      <c r="B368" s="109" t="s">
        <v>377</v>
      </c>
      <c r="C368" s="108">
        <v>1.0959000000000001</v>
      </c>
      <c r="D368" s="108">
        <f t="shared" si="5"/>
        <v>1.0959000000000001</v>
      </c>
      <c r="E368" s="109" t="s">
        <v>67</v>
      </c>
    </row>
    <row r="369" spans="1:5" x14ac:dyDescent="0.25">
      <c r="A369" s="109">
        <v>40380</v>
      </c>
      <c r="B369" s="109" t="s">
        <v>378</v>
      </c>
      <c r="C369" s="108">
        <v>0.84909999999999997</v>
      </c>
      <c r="D369" s="108">
        <f t="shared" si="5"/>
        <v>0.84909999999999997</v>
      </c>
      <c r="E369" s="109" t="s">
        <v>67</v>
      </c>
    </row>
    <row r="370" spans="1:5" x14ac:dyDescent="0.25">
      <c r="A370" s="109">
        <v>40420</v>
      </c>
      <c r="B370" s="109" t="s">
        <v>379</v>
      </c>
      <c r="C370" s="108">
        <v>0.99970000000000003</v>
      </c>
      <c r="D370" s="108">
        <f t="shared" si="5"/>
        <v>0.99970000000000003</v>
      </c>
      <c r="E370" s="109" t="s">
        <v>67</v>
      </c>
    </row>
    <row r="371" spans="1:5" x14ac:dyDescent="0.25">
      <c r="A371" s="109">
        <v>40484</v>
      </c>
      <c r="B371" s="109" t="s">
        <v>380</v>
      </c>
      <c r="C371" s="108">
        <v>0.98650000000000004</v>
      </c>
      <c r="D371" s="108">
        <f t="shared" si="5"/>
        <v>0.98650000000000004</v>
      </c>
      <c r="E371" s="109" t="s">
        <v>67</v>
      </c>
    </row>
    <row r="372" spans="1:5" x14ac:dyDescent="0.25">
      <c r="A372" s="109">
        <v>40580</v>
      </c>
      <c r="B372" s="109" t="s">
        <v>381</v>
      </c>
      <c r="C372" s="108">
        <v>0.90069999999999995</v>
      </c>
      <c r="D372" s="108">
        <f t="shared" si="5"/>
        <v>0.90069999999999995</v>
      </c>
      <c r="E372" s="109" t="s">
        <v>67</v>
      </c>
    </row>
    <row r="373" spans="1:5" x14ac:dyDescent="0.25">
      <c r="A373" s="109">
        <v>40660</v>
      </c>
      <c r="B373" s="109" t="s">
        <v>382</v>
      </c>
      <c r="C373" s="108">
        <v>0.87229999999999996</v>
      </c>
      <c r="D373" s="108">
        <f t="shared" si="5"/>
        <v>0.87229999999999996</v>
      </c>
      <c r="E373" s="109" t="s">
        <v>67</v>
      </c>
    </row>
    <row r="374" spans="1:5" x14ac:dyDescent="0.25">
      <c r="A374" s="109">
        <v>40900</v>
      </c>
      <c r="B374" s="109" t="s">
        <v>383</v>
      </c>
      <c r="C374" s="108">
        <v>1.6600999999999999</v>
      </c>
      <c r="D374" s="108">
        <f t="shared" si="5"/>
        <v>1.6600999999999999</v>
      </c>
      <c r="E374" s="109" t="s">
        <v>67</v>
      </c>
    </row>
    <row r="375" spans="1:5" x14ac:dyDescent="0.25">
      <c r="A375" s="109">
        <v>40980</v>
      </c>
      <c r="B375" s="109" t="s">
        <v>384</v>
      </c>
      <c r="C375" s="108">
        <v>0.88029999999999997</v>
      </c>
      <c r="D375" s="108">
        <f t="shared" si="5"/>
        <v>0.88029999999999997</v>
      </c>
      <c r="E375" s="109" t="s">
        <v>67</v>
      </c>
    </row>
    <row r="376" spans="1:5" x14ac:dyDescent="0.25">
      <c r="A376" s="109">
        <v>41060</v>
      </c>
      <c r="B376" s="109" t="s">
        <v>385</v>
      </c>
      <c r="C376" s="108">
        <v>0.99229999999999996</v>
      </c>
      <c r="D376" s="108">
        <f t="shared" si="5"/>
        <v>0.99229999999999996</v>
      </c>
      <c r="E376" s="109" t="s">
        <v>67</v>
      </c>
    </row>
    <row r="377" spans="1:5" x14ac:dyDescent="0.25">
      <c r="A377" s="109">
        <v>41100</v>
      </c>
      <c r="B377" s="109" t="s">
        <v>386</v>
      </c>
      <c r="C377" s="108">
        <v>0.95430000000000004</v>
      </c>
      <c r="D377" s="108">
        <f t="shared" si="5"/>
        <v>0.95430000000000004</v>
      </c>
      <c r="E377" s="109" t="s">
        <v>67</v>
      </c>
    </row>
    <row r="378" spans="1:5" x14ac:dyDescent="0.25">
      <c r="A378" s="109">
        <v>41140</v>
      </c>
      <c r="B378" s="109" t="s">
        <v>387</v>
      </c>
      <c r="C378" s="108">
        <v>0.95399999999999996</v>
      </c>
      <c r="D378" s="108">
        <f t="shared" si="5"/>
        <v>0.95399999999999996</v>
      </c>
      <c r="E378" s="109" t="s">
        <v>67</v>
      </c>
    </row>
    <row r="379" spans="1:5" x14ac:dyDescent="0.25">
      <c r="A379" s="109">
        <v>41180</v>
      </c>
      <c r="B379" s="109" t="s">
        <v>388</v>
      </c>
      <c r="C379" s="108">
        <v>0.9214</v>
      </c>
      <c r="D379" s="108">
        <f t="shared" si="5"/>
        <v>0.9214</v>
      </c>
      <c r="E379" s="109" t="s">
        <v>67</v>
      </c>
    </row>
    <row r="380" spans="1:5" x14ac:dyDescent="0.25">
      <c r="A380" s="109">
        <v>41420</v>
      </c>
      <c r="B380" s="109" t="s">
        <v>389</v>
      </c>
      <c r="C380" s="108">
        <v>1.0488999999999999</v>
      </c>
      <c r="D380" s="108">
        <f t="shared" si="5"/>
        <v>1.0488999999999999</v>
      </c>
      <c r="E380" s="109" t="s">
        <v>67</v>
      </c>
    </row>
    <row r="381" spans="1:5" x14ac:dyDescent="0.25">
      <c r="A381" s="109">
        <v>41500</v>
      </c>
      <c r="B381" s="109" t="s">
        <v>390</v>
      </c>
      <c r="C381" s="108">
        <v>1.7224999999999999</v>
      </c>
      <c r="D381" s="108">
        <f t="shared" si="5"/>
        <v>1.7224999999999999</v>
      </c>
      <c r="E381" s="109" t="s">
        <v>67</v>
      </c>
    </row>
    <row r="382" spans="1:5" x14ac:dyDescent="0.25">
      <c r="A382" s="109">
        <v>41540</v>
      </c>
      <c r="B382" s="109" t="s">
        <v>391</v>
      </c>
      <c r="C382" s="108">
        <v>0.99419999999999997</v>
      </c>
      <c r="D382" s="108">
        <f t="shared" si="5"/>
        <v>0.99419999999999997</v>
      </c>
      <c r="E382" s="109" t="s">
        <v>67</v>
      </c>
    </row>
    <row r="383" spans="1:5" x14ac:dyDescent="0.25">
      <c r="A383" s="109">
        <v>41620</v>
      </c>
      <c r="B383" s="109" t="s">
        <v>392</v>
      </c>
      <c r="C383" s="108">
        <v>0.95789999999999997</v>
      </c>
      <c r="D383" s="108">
        <f t="shared" si="5"/>
        <v>0.95789999999999997</v>
      </c>
      <c r="E383" s="109" t="s">
        <v>67</v>
      </c>
    </row>
    <row r="384" spans="1:5" x14ac:dyDescent="0.25">
      <c r="A384" s="109">
        <v>41660</v>
      </c>
      <c r="B384" s="109" t="s">
        <v>393</v>
      </c>
      <c r="C384" s="108">
        <v>0.84550000000000003</v>
      </c>
      <c r="D384" s="108">
        <f t="shared" si="5"/>
        <v>0.84550000000000003</v>
      </c>
      <c r="E384" s="109" t="s">
        <v>67</v>
      </c>
    </row>
    <row r="385" spans="1:5" x14ac:dyDescent="0.25">
      <c r="A385" s="109">
        <v>41700</v>
      </c>
      <c r="B385" s="109" t="s">
        <v>394</v>
      </c>
      <c r="C385" s="108">
        <v>0.85960000000000003</v>
      </c>
      <c r="D385" s="108">
        <f t="shared" si="5"/>
        <v>0.85960000000000003</v>
      </c>
      <c r="E385" s="109" t="s">
        <v>67</v>
      </c>
    </row>
    <row r="386" spans="1:5" x14ac:dyDescent="0.25">
      <c r="A386" s="109">
        <v>41740</v>
      </c>
      <c r="B386" s="109" t="s">
        <v>395</v>
      </c>
      <c r="C386" s="108">
        <v>1.2605</v>
      </c>
      <c r="D386" s="108">
        <f t="shared" si="5"/>
        <v>1.2605</v>
      </c>
      <c r="E386" s="109" t="s">
        <v>67</v>
      </c>
    </row>
    <row r="387" spans="1:5" x14ac:dyDescent="0.25">
      <c r="A387" s="109">
        <v>41884</v>
      </c>
      <c r="B387" s="109" t="s">
        <v>396</v>
      </c>
      <c r="C387" s="108">
        <v>1.7676000000000001</v>
      </c>
      <c r="D387" s="108">
        <f t="shared" si="5"/>
        <v>1.7676000000000001</v>
      </c>
      <c r="E387" s="109" t="s">
        <v>67</v>
      </c>
    </row>
    <row r="388" spans="1:5" x14ac:dyDescent="0.25">
      <c r="A388" s="109">
        <v>41900</v>
      </c>
      <c r="B388" s="109" t="s">
        <v>397</v>
      </c>
      <c r="C388" s="108">
        <v>0.46360000000000001</v>
      </c>
      <c r="D388" s="108">
        <f t="shared" si="5"/>
        <v>0.53310000000000002</v>
      </c>
      <c r="E388" s="109" t="s">
        <v>67</v>
      </c>
    </row>
    <row r="389" spans="1:5" x14ac:dyDescent="0.25">
      <c r="A389" s="109">
        <v>41940</v>
      </c>
      <c r="B389" s="109" t="s">
        <v>398</v>
      </c>
      <c r="C389" s="108">
        <v>1.7934000000000001</v>
      </c>
      <c r="D389" s="108">
        <f t="shared" si="5"/>
        <v>1.7934000000000001</v>
      </c>
      <c r="E389" s="109" t="s">
        <v>67</v>
      </c>
    </row>
    <row r="390" spans="1:5" x14ac:dyDescent="0.25">
      <c r="A390" s="109">
        <v>41980</v>
      </c>
      <c r="B390" s="109" t="s">
        <v>399</v>
      </c>
      <c r="C390" s="108">
        <v>0.42409999999999998</v>
      </c>
      <c r="D390" s="108">
        <f t="shared" ref="D390:D453" si="6">IF(C390&gt;0.8,C390,(MIN(0.8,ROUND(C390*1.15,4))))</f>
        <v>0.48770000000000002</v>
      </c>
      <c r="E390" s="109" t="s">
        <v>67</v>
      </c>
    </row>
    <row r="391" spans="1:5" x14ac:dyDescent="0.25">
      <c r="A391" s="109">
        <v>42020</v>
      </c>
      <c r="B391" s="109" t="s">
        <v>400</v>
      </c>
      <c r="C391" s="108">
        <v>1.3197000000000001</v>
      </c>
      <c r="D391" s="108">
        <f t="shared" si="6"/>
        <v>1.3197000000000001</v>
      </c>
      <c r="E391" s="109" t="s">
        <v>67</v>
      </c>
    </row>
    <row r="392" spans="1:5" x14ac:dyDescent="0.25">
      <c r="A392" s="109">
        <v>42034</v>
      </c>
      <c r="B392" s="109" t="s">
        <v>401</v>
      </c>
      <c r="C392" s="108">
        <v>1.7876000000000001</v>
      </c>
      <c r="D392" s="108">
        <f t="shared" si="6"/>
        <v>1.7876000000000001</v>
      </c>
      <c r="E392" s="109" t="s">
        <v>67</v>
      </c>
    </row>
    <row r="393" spans="1:5" x14ac:dyDescent="0.25">
      <c r="A393" s="109">
        <v>42100</v>
      </c>
      <c r="B393" s="109" t="s">
        <v>402</v>
      </c>
      <c r="C393" s="108">
        <v>1.8787</v>
      </c>
      <c r="D393" s="108">
        <f t="shared" si="6"/>
        <v>1.8787</v>
      </c>
      <c r="E393" s="109" t="s">
        <v>67</v>
      </c>
    </row>
    <row r="394" spans="1:5" x14ac:dyDescent="0.25">
      <c r="A394" s="109">
        <v>42140</v>
      </c>
      <c r="B394" s="109" t="s">
        <v>403</v>
      </c>
      <c r="C394" s="108">
        <v>1.0135000000000001</v>
      </c>
      <c r="D394" s="108">
        <f t="shared" si="6"/>
        <v>1.0135000000000001</v>
      </c>
      <c r="E394" s="109" t="s">
        <v>67</v>
      </c>
    </row>
    <row r="395" spans="1:5" x14ac:dyDescent="0.25">
      <c r="A395" s="109">
        <v>42200</v>
      </c>
      <c r="B395" s="109" t="s">
        <v>404</v>
      </c>
      <c r="C395" s="108">
        <v>1.3095000000000001</v>
      </c>
      <c r="D395" s="108">
        <f t="shared" si="6"/>
        <v>1.3095000000000001</v>
      </c>
      <c r="E395" s="109" t="s">
        <v>67</v>
      </c>
    </row>
    <row r="396" spans="1:5" x14ac:dyDescent="0.25">
      <c r="A396" s="109">
        <v>42220</v>
      </c>
      <c r="B396" s="109" t="s">
        <v>405</v>
      </c>
      <c r="C396" s="108">
        <v>1.6635</v>
      </c>
      <c r="D396" s="108">
        <f t="shared" si="6"/>
        <v>1.6635</v>
      </c>
      <c r="E396" s="109" t="s">
        <v>67</v>
      </c>
    </row>
    <row r="397" spans="1:5" x14ac:dyDescent="0.25">
      <c r="A397" s="109">
        <v>42340</v>
      </c>
      <c r="B397" s="109" t="s">
        <v>406</v>
      </c>
      <c r="C397" s="108">
        <v>0.83520000000000005</v>
      </c>
      <c r="D397" s="108">
        <f t="shared" si="6"/>
        <v>0.83520000000000005</v>
      </c>
      <c r="E397" s="109" t="s">
        <v>67</v>
      </c>
    </row>
    <row r="398" spans="1:5" x14ac:dyDescent="0.25">
      <c r="A398" s="109">
        <v>42540</v>
      </c>
      <c r="B398" s="109" t="s">
        <v>407</v>
      </c>
      <c r="C398" s="108">
        <v>0.83499999999999996</v>
      </c>
      <c r="D398" s="108">
        <f t="shared" si="6"/>
        <v>0.83499999999999996</v>
      </c>
      <c r="E398" s="109" t="s">
        <v>67</v>
      </c>
    </row>
    <row r="399" spans="1:5" x14ac:dyDescent="0.25">
      <c r="A399" s="109">
        <v>42644</v>
      </c>
      <c r="B399" s="109" t="s">
        <v>408</v>
      </c>
      <c r="C399" s="108">
        <v>1.1549</v>
      </c>
      <c r="D399" s="108">
        <f t="shared" si="6"/>
        <v>1.1549</v>
      </c>
      <c r="E399" s="109" t="s">
        <v>67</v>
      </c>
    </row>
    <row r="400" spans="1:5" x14ac:dyDescent="0.25">
      <c r="A400" s="109">
        <v>42680</v>
      </c>
      <c r="B400" s="109" t="s">
        <v>409</v>
      </c>
      <c r="C400" s="108">
        <v>0.86450000000000005</v>
      </c>
      <c r="D400" s="108">
        <f t="shared" si="6"/>
        <v>0.86450000000000005</v>
      </c>
      <c r="E400" s="109" t="s">
        <v>67</v>
      </c>
    </row>
    <row r="401" spans="1:5" x14ac:dyDescent="0.25">
      <c r="A401" s="109">
        <v>42700</v>
      </c>
      <c r="B401" s="109" t="s">
        <v>410</v>
      </c>
      <c r="C401" s="108">
        <v>0.77849999999999997</v>
      </c>
      <c r="D401" s="108">
        <f t="shared" si="6"/>
        <v>0.8</v>
      </c>
      <c r="E401" s="109" t="s">
        <v>67</v>
      </c>
    </row>
    <row r="402" spans="1:5" x14ac:dyDescent="0.25">
      <c r="A402" s="109">
        <v>43100</v>
      </c>
      <c r="B402" s="109" t="s">
        <v>411</v>
      </c>
      <c r="C402" s="108">
        <v>0.95179999999999998</v>
      </c>
      <c r="D402" s="108">
        <f t="shared" si="6"/>
        <v>0.95179999999999998</v>
      </c>
      <c r="E402" s="109" t="s">
        <v>67</v>
      </c>
    </row>
    <row r="403" spans="1:5" x14ac:dyDescent="0.25">
      <c r="A403" s="109">
        <v>43300</v>
      </c>
      <c r="B403" s="109" t="s">
        <v>412</v>
      </c>
      <c r="C403" s="108">
        <v>0.89929999999999999</v>
      </c>
      <c r="D403" s="108">
        <f t="shared" si="6"/>
        <v>0.89929999999999999</v>
      </c>
      <c r="E403" s="109" t="s">
        <v>67</v>
      </c>
    </row>
    <row r="404" spans="1:5" x14ac:dyDescent="0.25">
      <c r="A404" s="109">
        <v>43340</v>
      </c>
      <c r="B404" s="109" t="s">
        <v>413</v>
      </c>
      <c r="C404" s="108">
        <v>0.92779999999999996</v>
      </c>
      <c r="D404" s="108">
        <f t="shared" si="6"/>
        <v>0.92779999999999996</v>
      </c>
      <c r="E404" s="109" t="s">
        <v>67</v>
      </c>
    </row>
    <row r="405" spans="1:5" x14ac:dyDescent="0.25">
      <c r="A405" s="109">
        <v>43420</v>
      </c>
      <c r="B405" s="109" t="s">
        <v>414</v>
      </c>
      <c r="C405" s="108">
        <v>0.87949999999999995</v>
      </c>
      <c r="D405" s="108">
        <f t="shared" si="6"/>
        <v>0.87949999999999995</v>
      </c>
      <c r="E405" s="109" t="s">
        <v>67</v>
      </c>
    </row>
    <row r="406" spans="1:5" x14ac:dyDescent="0.25">
      <c r="A406" s="109">
        <v>43524</v>
      </c>
      <c r="B406" s="109" t="s">
        <v>415</v>
      </c>
      <c r="C406" s="108">
        <v>0.97970000000000002</v>
      </c>
      <c r="D406" s="108">
        <f t="shared" si="6"/>
        <v>0.97970000000000002</v>
      </c>
      <c r="E406" s="109" t="s">
        <v>67</v>
      </c>
    </row>
    <row r="407" spans="1:5" x14ac:dyDescent="0.25">
      <c r="A407" s="109">
        <v>43580</v>
      </c>
      <c r="B407" s="109" t="s">
        <v>416</v>
      </c>
      <c r="C407" s="108">
        <v>0.87529999999999997</v>
      </c>
      <c r="D407" s="108">
        <f t="shared" si="6"/>
        <v>0.87529999999999997</v>
      </c>
      <c r="E407" s="109" t="s">
        <v>67</v>
      </c>
    </row>
    <row r="408" spans="1:5" x14ac:dyDescent="0.25">
      <c r="A408" s="109">
        <v>43620</v>
      </c>
      <c r="B408" s="109" t="s">
        <v>417</v>
      </c>
      <c r="C408" s="108">
        <v>0.80679999999999996</v>
      </c>
      <c r="D408" s="108">
        <f t="shared" si="6"/>
        <v>0.80679999999999996</v>
      </c>
      <c r="E408" s="109" t="s">
        <v>67</v>
      </c>
    </row>
    <row r="409" spans="1:5" x14ac:dyDescent="0.25">
      <c r="A409" s="109">
        <v>43780</v>
      </c>
      <c r="B409" s="109" t="s">
        <v>418</v>
      </c>
      <c r="C409" s="108">
        <v>0.95650000000000002</v>
      </c>
      <c r="D409" s="108">
        <f t="shared" si="6"/>
        <v>0.95650000000000002</v>
      </c>
      <c r="E409" s="109" t="s">
        <v>67</v>
      </c>
    </row>
    <row r="410" spans="1:5" x14ac:dyDescent="0.25">
      <c r="A410" s="109">
        <v>43900</v>
      </c>
      <c r="B410" s="109" t="s">
        <v>419</v>
      </c>
      <c r="C410" s="108">
        <v>0.8387</v>
      </c>
      <c r="D410" s="108">
        <f t="shared" si="6"/>
        <v>0.8387</v>
      </c>
      <c r="E410" s="109" t="s">
        <v>67</v>
      </c>
    </row>
    <row r="411" spans="1:5" x14ac:dyDescent="0.25">
      <c r="A411" s="109">
        <v>44060</v>
      </c>
      <c r="B411" s="109" t="s">
        <v>420</v>
      </c>
      <c r="C411" s="108">
        <v>1.1301000000000001</v>
      </c>
      <c r="D411" s="108">
        <f t="shared" si="6"/>
        <v>1.1301000000000001</v>
      </c>
      <c r="E411" s="109" t="s">
        <v>67</v>
      </c>
    </row>
    <row r="412" spans="1:5" x14ac:dyDescent="0.25">
      <c r="A412" s="109">
        <v>44100</v>
      </c>
      <c r="B412" s="109" t="s">
        <v>421</v>
      </c>
      <c r="C412" s="108">
        <v>0.92330000000000001</v>
      </c>
      <c r="D412" s="108">
        <f t="shared" si="6"/>
        <v>0.92330000000000001</v>
      </c>
      <c r="E412" s="109" t="s">
        <v>67</v>
      </c>
    </row>
    <row r="413" spans="1:5" x14ac:dyDescent="0.25">
      <c r="A413" s="109">
        <v>44140</v>
      </c>
      <c r="B413" s="109" t="s">
        <v>422</v>
      </c>
      <c r="C413" s="108">
        <v>1.0017</v>
      </c>
      <c r="D413" s="108">
        <f t="shared" si="6"/>
        <v>1.0017</v>
      </c>
      <c r="E413" s="109" t="s">
        <v>67</v>
      </c>
    </row>
    <row r="414" spans="1:5" x14ac:dyDescent="0.25">
      <c r="A414" s="109">
        <v>44180</v>
      </c>
      <c r="B414" s="109" t="s">
        <v>423</v>
      </c>
      <c r="C414" s="108">
        <v>0.81430000000000002</v>
      </c>
      <c r="D414" s="108">
        <f t="shared" si="6"/>
        <v>0.81430000000000002</v>
      </c>
      <c r="E414" s="109" t="s">
        <v>67</v>
      </c>
    </row>
    <row r="415" spans="1:5" x14ac:dyDescent="0.25">
      <c r="A415" s="109">
        <v>44220</v>
      </c>
      <c r="B415" s="109" t="s">
        <v>424</v>
      </c>
      <c r="C415" s="108">
        <v>0.86680000000000001</v>
      </c>
      <c r="D415" s="108">
        <f t="shared" si="6"/>
        <v>0.86680000000000001</v>
      </c>
      <c r="E415" s="109" t="s">
        <v>67</v>
      </c>
    </row>
    <row r="416" spans="1:5" x14ac:dyDescent="0.25">
      <c r="A416" s="109">
        <v>44300</v>
      </c>
      <c r="B416" s="109" t="s">
        <v>425</v>
      </c>
      <c r="C416" s="108">
        <v>1.0123</v>
      </c>
      <c r="D416" s="108">
        <f t="shared" si="6"/>
        <v>1.0123</v>
      </c>
      <c r="E416" s="109" t="s">
        <v>67</v>
      </c>
    </row>
    <row r="417" spans="1:5" x14ac:dyDescent="0.25">
      <c r="A417" s="109">
        <v>44420</v>
      </c>
      <c r="B417" s="109" t="s">
        <v>426</v>
      </c>
      <c r="C417" s="108">
        <v>0.85119999999999996</v>
      </c>
      <c r="D417" s="108">
        <f t="shared" si="6"/>
        <v>0.85119999999999996</v>
      </c>
      <c r="E417" s="109" t="s">
        <v>67</v>
      </c>
    </row>
    <row r="418" spans="1:5" x14ac:dyDescent="0.25">
      <c r="A418" s="109">
        <v>44700</v>
      </c>
      <c r="B418" s="109" t="s">
        <v>427</v>
      </c>
      <c r="C418" s="108">
        <v>1.4510000000000001</v>
      </c>
      <c r="D418" s="108">
        <f t="shared" si="6"/>
        <v>1.4510000000000001</v>
      </c>
      <c r="E418" s="109" t="s">
        <v>67</v>
      </c>
    </row>
    <row r="419" spans="1:5" x14ac:dyDescent="0.25">
      <c r="A419" s="109">
        <v>44940</v>
      </c>
      <c r="B419" s="109" t="s">
        <v>428</v>
      </c>
      <c r="C419" s="108">
        <v>0.70879999999999999</v>
      </c>
      <c r="D419" s="108">
        <f t="shared" si="6"/>
        <v>0.8</v>
      </c>
      <c r="E419" s="109" t="s">
        <v>67</v>
      </c>
    </row>
    <row r="420" spans="1:5" x14ac:dyDescent="0.25">
      <c r="A420" s="109">
        <v>45060</v>
      </c>
      <c r="B420" s="109" t="s">
        <v>429</v>
      </c>
      <c r="C420" s="108">
        <v>0.9899</v>
      </c>
      <c r="D420" s="108">
        <f t="shared" si="6"/>
        <v>0.9899</v>
      </c>
      <c r="E420" s="109" t="s">
        <v>67</v>
      </c>
    </row>
    <row r="421" spans="1:5" x14ac:dyDescent="0.25">
      <c r="A421" s="109">
        <v>45104</v>
      </c>
      <c r="B421" s="109" t="s">
        <v>430</v>
      </c>
      <c r="C421" s="108">
        <v>1.1998</v>
      </c>
      <c r="D421" s="108">
        <f t="shared" si="6"/>
        <v>1.1998</v>
      </c>
      <c r="E421" s="109" t="s">
        <v>67</v>
      </c>
    </row>
    <row r="422" spans="1:5" x14ac:dyDescent="0.25">
      <c r="A422" s="109">
        <v>45220</v>
      </c>
      <c r="B422" s="109" t="s">
        <v>431</v>
      </c>
      <c r="C422" s="108">
        <v>0.84030000000000005</v>
      </c>
      <c r="D422" s="108">
        <f t="shared" si="6"/>
        <v>0.84030000000000005</v>
      </c>
      <c r="E422" s="109" t="s">
        <v>67</v>
      </c>
    </row>
    <row r="423" spans="1:5" x14ac:dyDescent="0.25">
      <c r="A423" s="109">
        <v>45300</v>
      </c>
      <c r="B423" s="109" t="s">
        <v>432</v>
      </c>
      <c r="C423" s="108">
        <v>0.90439999999999998</v>
      </c>
      <c r="D423" s="108">
        <f t="shared" si="6"/>
        <v>0.90439999999999998</v>
      </c>
      <c r="E423" s="109" t="s">
        <v>67</v>
      </c>
    </row>
    <row r="424" spans="1:5" x14ac:dyDescent="0.25">
      <c r="A424" s="109">
        <v>45460</v>
      </c>
      <c r="B424" s="109" t="s">
        <v>433</v>
      </c>
      <c r="C424" s="108">
        <v>0.92769999999999997</v>
      </c>
      <c r="D424" s="108">
        <f t="shared" si="6"/>
        <v>0.92769999999999997</v>
      </c>
      <c r="E424" s="109" t="s">
        <v>67</v>
      </c>
    </row>
    <row r="425" spans="1:5" x14ac:dyDescent="0.25">
      <c r="A425" s="109">
        <v>45500</v>
      </c>
      <c r="B425" s="109" t="s">
        <v>434</v>
      </c>
      <c r="C425" s="108">
        <v>0.77729999999999999</v>
      </c>
      <c r="D425" s="108">
        <f t="shared" si="6"/>
        <v>0.8</v>
      </c>
      <c r="E425" s="109" t="s">
        <v>67</v>
      </c>
    </row>
    <row r="426" spans="1:5" x14ac:dyDescent="0.25">
      <c r="A426" s="109">
        <v>45540</v>
      </c>
      <c r="B426" s="109" t="s">
        <v>435</v>
      </c>
      <c r="C426" s="108">
        <v>0.81220000000000003</v>
      </c>
      <c r="D426" s="108">
        <f t="shared" si="6"/>
        <v>0.81220000000000003</v>
      </c>
      <c r="E426" s="109" t="s">
        <v>67</v>
      </c>
    </row>
    <row r="427" spans="1:5" x14ac:dyDescent="0.25">
      <c r="A427" s="109">
        <v>45780</v>
      </c>
      <c r="B427" s="109" t="s">
        <v>436</v>
      </c>
      <c r="C427" s="108">
        <v>0.89610000000000001</v>
      </c>
      <c r="D427" s="108">
        <f t="shared" si="6"/>
        <v>0.89610000000000001</v>
      </c>
      <c r="E427" s="109" t="s">
        <v>67</v>
      </c>
    </row>
    <row r="428" spans="1:5" x14ac:dyDescent="0.25">
      <c r="A428" s="109">
        <v>45820</v>
      </c>
      <c r="B428" s="109" t="s">
        <v>437</v>
      </c>
      <c r="C428" s="108">
        <v>0.8649</v>
      </c>
      <c r="D428" s="108">
        <f t="shared" si="6"/>
        <v>0.8649</v>
      </c>
      <c r="E428" s="109" t="s">
        <v>67</v>
      </c>
    </row>
    <row r="429" spans="1:5" x14ac:dyDescent="0.25">
      <c r="A429" s="109">
        <v>45940</v>
      </c>
      <c r="B429" s="109" t="s">
        <v>438</v>
      </c>
      <c r="C429" s="108">
        <v>0.9738</v>
      </c>
      <c r="D429" s="108">
        <f t="shared" si="6"/>
        <v>0.9738</v>
      </c>
      <c r="E429" s="109" t="s">
        <v>67</v>
      </c>
    </row>
    <row r="430" spans="1:5" x14ac:dyDescent="0.25">
      <c r="A430" s="109">
        <v>46060</v>
      </c>
      <c r="B430" s="109" t="s">
        <v>439</v>
      </c>
      <c r="C430" s="108">
        <v>0.87780000000000002</v>
      </c>
      <c r="D430" s="108">
        <f t="shared" si="6"/>
        <v>0.87780000000000002</v>
      </c>
      <c r="E430" s="109" t="s">
        <v>67</v>
      </c>
    </row>
    <row r="431" spans="1:5" x14ac:dyDescent="0.25">
      <c r="A431" s="109">
        <v>46140</v>
      </c>
      <c r="B431" s="109" t="s">
        <v>440</v>
      </c>
      <c r="C431" s="108">
        <v>0.79820000000000002</v>
      </c>
      <c r="D431" s="108">
        <f t="shared" si="6"/>
        <v>0.8</v>
      </c>
      <c r="E431" s="109" t="s">
        <v>67</v>
      </c>
    </row>
    <row r="432" spans="1:5" x14ac:dyDescent="0.25">
      <c r="A432" s="109">
        <v>46220</v>
      </c>
      <c r="B432" s="109" t="s">
        <v>441</v>
      </c>
      <c r="C432" s="108">
        <v>0.75829999999999997</v>
      </c>
      <c r="D432" s="108">
        <f t="shared" si="6"/>
        <v>0.8</v>
      </c>
      <c r="E432" s="109" t="s">
        <v>67</v>
      </c>
    </row>
    <row r="433" spans="1:5" x14ac:dyDescent="0.25">
      <c r="A433" s="109">
        <v>46340</v>
      </c>
      <c r="B433" s="109" t="s">
        <v>442</v>
      </c>
      <c r="C433" s="108">
        <v>0.83730000000000004</v>
      </c>
      <c r="D433" s="108">
        <f t="shared" si="6"/>
        <v>0.83730000000000004</v>
      </c>
      <c r="E433" s="109" t="s">
        <v>67</v>
      </c>
    </row>
    <row r="434" spans="1:5" x14ac:dyDescent="0.25">
      <c r="A434" s="109">
        <v>46520</v>
      </c>
      <c r="B434" s="109" t="s">
        <v>443</v>
      </c>
      <c r="C434" s="108">
        <v>1.2307999999999999</v>
      </c>
      <c r="D434" s="108">
        <f t="shared" si="6"/>
        <v>1.2307999999999999</v>
      </c>
      <c r="E434" s="109" t="s">
        <v>67</v>
      </c>
    </row>
    <row r="435" spans="1:5" x14ac:dyDescent="0.25">
      <c r="A435" s="109">
        <v>46540</v>
      </c>
      <c r="B435" s="109" t="s">
        <v>444</v>
      </c>
      <c r="C435" s="108">
        <v>0.91</v>
      </c>
      <c r="D435" s="108">
        <f t="shared" si="6"/>
        <v>0.91</v>
      </c>
      <c r="E435" s="109" t="s">
        <v>67</v>
      </c>
    </row>
    <row r="436" spans="1:5" x14ac:dyDescent="0.25">
      <c r="A436" s="109">
        <v>46660</v>
      </c>
      <c r="B436" s="109" t="s">
        <v>445</v>
      </c>
      <c r="C436" s="108">
        <v>0.77839999999999998</v>
      </c>
      <c r="D436" s="108">
        <f t="shared" si="6"/>
        <v>0.8</v>
      </c>
      <c r="E436" s="109" t="s">
        <v>67</v>
      </c>
    </row>
    <row r="437" spans="1:5" x14ac:dyDescent="0.25">
      <c r="A437" s="109">
        <v>46700</v>
      </c>
      <c r="B437" s="109" t="s">
        <v>446</v>
      </c>
      <c r="C437" s="108">
        <v>1.7457</v>
      </c>
      <c r="D437" s="108">
        <f t="shared" si="6"/>
        <v>1.7457</v>
      </c>
      <c r="E437" s="109" t="s">
        <v>67</v>
      </c>
    </row>
    <row r="438" spans="1:5" x14ac:dyDescent="0.25">
      <c r="A438" s="109">
        <v>47020</v>
      </c>
      <c r="B438" s="109" t="s">
        <v>447</v>
      </c>
      <c r="C438" s="108">
        <v>0.85219999999999996</v>
      </c>
      <c r="D438" s="108">
        <f t="shared" si="6"/>
        <v>0.85219999999999996</v>
      </c>
      <c r="E438" s="109" t="s">
        <v>67</v>
      </c>
    </row>
    <row r="439" spans="1:5" x14ac:dyDescent="0.25">
      <c r="A439" s="109">
        <v>47220</v>
      </c>
      <c r="B439" s="109" t="s">
        <v>448</v>
      </c>
      <c r="C439" s="108">
        <v>1.0678000000000001</v>
      </c>
      <c r="D439" s="108">
        <f t="shared" si="6"/>
        <v>1.0678000000000001</v>
      </c>
      <c r="E439" s="109" t="s">
        <v>67</v>
      </c>
    </row>
    <row r="440" spans="1:5" x14ac:dyDescent="0.25">
      <c r="A440" s="109">
        <v>47260</v>
      </c>
      <c r="B440" s="109" t="s">
        <v>449</v>
      </c>
      <c r="C440" s="108">
        <v>0.89910000000000001</v>
      </c>
      <c r="D440" s="108">
        <f t="shared" si="6"/>
        <v>0.89910000000000001</v>
      </c>
      <c r="E440" s="109" t="s">
        <v>67</v>
      </c>
    </row>
    <row r="441" spans="1:5" x14ac:dyDescent="0.25">
      <c r="A441" s="109">
        <v>47300</v>
      </c>
      <c r="B441" s="109" t="s">
        <v>450</v>
      </c>
      <c r="C441" s="108">
        <v>0.95499999999999996</v>
      </c>
      <c r="D441" s="108">
        <f t="shared" si="6"/>
        <v>0.95499999999999996</v>
      </c>
      <c r="E441" s="109" t="s">
        <v>67</v>
      </c>
    </row>
    <row r="442" spans="1:5" x14ac:dyDescent="0.25">
      <c r="A442" s="109">
        <v>47380</v>
      </c>
      <c r="B442" s="109" t="s">
        <v>451</v>
      </c>
      <c r="C442" s="108">
        <v>0.82540000000000002</v>
      </c>
      <c r="D442" s="108">
        <f t="shared" si="6"/>
        <v>0.82540000000000002</v>
      </c>
      <c r="E442" s="109" t="s">
        <v>67</v>
      </c>
    </row>
    <row r="443" spans="1:5" x14ac:dyDescent="0.25">
      <c r="A443" s="109">
        <v>47460</v>
      </c>
      <c r="B443" s="109" t="s">
        <v>452</v>
      </c>
      <c r="C443" s="108">
        <v>1.0891999999999999</v>
      </c>
      <c r="D443" s="108">
        <f t="shared" si="6"/>
        <v>1.0891999999999999</v>
      </c>
      <c r="E443" s="109" t="s">
        <v>67</v>
      </c>
    </row>
    <row r="444" spans="1:5" x14ac:dyDescent="0.25">
      <c r="A444" s="109">
        <v>47580</v>
      </c>
      <c r="B444" s="109" t="s">
        <v>453</v>
      </c>
      <c r="C444" s="108">
        <v>0.75380000000000003</v>
      </c>
      <c r="D444" s="108">
        <f t="shared" si="6"/>
        <v>0.8</v>
      </c>
      <c r="E444" s="109" t="s">
        <v>67</v>
      </c>
    </row>
    <row r="445" spans="1:5" x14ac:dyDescent="0.25">
      <c r="A445" s="109">
        <v>47664</v>
      </c>
      <c r="B445" s="109" t="s">
        <v>454</v>
      </c>
      <c r="C445" s="108">
        <v>0.94189999999999996</v>
      </c>
      <c r="D445" s="108">
        <f t="shared" si="6"/>
        <v>0.94189999999999996</v>
      </c>
      <c r="E445" s="109" t="s">
        <v>67</v>
      </c>
    </row>
    <row r="446" spans="1:5" x14ac:dyDescent="0.25">
      <c r="A446" s="109">
        <v>47894</v>
      </c>
      <c r="B446" s="109" t="s">
        <v>455</v>
      </c>
      <c r="C446" s="108">
        <v>1.0325</v>
      </c>
      <c r="D446" s="108">
        <f t="shared" si="6"/>
        <v>1.0325</v>
      </c>
      <c r="E446" s="109" t="s">
        <v>67</v>
      </c>
    </row>
    <row r="447" spans="1:5" x14ac:dyDescent="0.25">
      <c r="A447" s="109">
        <v>47940</v>
      </c>
      <c r="B447" s="109" t="s">
        <v>456</v>
      </c>
      <c r="C447" s="108">
        <v>0.83399999999999996</v>
      </c>
      <c r="D447" s="108">
        <f t="shared" si="6"/>
        <v>0.83399999999999996</v>
      </c>
      <c r="E447" s="109" t="s">
        <v>67</v>
      </c>
    </row>
    <row r="448" spans="1:5" x14ac:dyDescent="0.25">
      <c r="A448" s="109">
        <v>48060</v>
      </c>
      <c r="B448" s="109" t="s">
        <v>457</v>
      </c>
      <c r="C448" s="108">
        <v>0.9224</v>
      </c>
      <c r="D448" s="108">
        <f t="shared" si="6"/>
        <v>0.9224</v>
      </c>
      <c r="E448" s="109" t="s">
        <v>67</v>
      </c>
    </row>
    <row r="449" spans="1:5" x14ac:dyDescent="0.25">
      <c r="A449" s="109">
        <v>48140</v>
      </c>
      <c r="B449" s="109" t="s">
        <v>458</v>
      </c>
      <c r="C449" s="108">
        <v>0.877</v>
      </c>
      <c r="D449" s="108">
        <f t="shared" si="6"/>
        <v>0.877</v>
      </c>
      <c r="E449" s="109" t="s">
        <v>67</v>
      </c>
    </row>
    <row r="450" spans="1:5" x14ac:dyDescent="0.25">
      <c r="A450" s="109">
        <v>48260</v>
      </c>
      <c r="B450" s="109" t="s">
        <v>459</v>
      </c>
      <c r="C450" s="108">
        <v>0.75060000000000004</v>
      </c>
      <c r="D450" s="108">
        <f t="shared" si="6"/>
        <v>0.8</v>
      </c>
      <c r="E450" s="109" t="s">
        <v>67</v>
      </c>
    </row>
    <row r="451" spans="1:5" x14ac:dyDescent="0.25">
      <c r="A451" s="109">
        <v>48300</v>
      </c>
      <c r="B451" s="109" t="s">
        <v>460</v>
      </c>
      <c r="C451" s="108">
        <v>1.0046999999999999</v>
      </c>
      <c r="D451" s="108">
        <f t="shared" si="6"/>
        <v>1.0046999999999999</v>
      </c>
      <c r="E451" s="109" t="s">
        <v>67</v>
      </c>
    </row>
    <row r="452" spans="1:5" x14ac:dyDescent="0.25">
      <c r="A452" s="109">
        <v>48424</v>
      </c>
      <c r="B452" s="109" t="s">
        <v>461</v>
      </c>
      <c r="C452" s="108">
        <v>0.92030000000000001</v>
      </c>
      <c r="D452" s="108">
        <f t="shared" si="6"/>
        <v>0.92030000000000001</v>
      </c>
      <c r="E452" s="109" t="s">
        <v>67</v>
      </c>
    </row>
    <row r="453" spans="1:5" x14ac:dyDescent="0.25">
      <c r="A453" s="109">
        <v>48540</v>
      </c>
      <c r="B453" s="109" t="s">
        <v>462</v>
      </c>
      <c r="C453" s="108">
        <v>0.66039999999999999</v>
      </c>
      <c r="D453" s="108">
        <f t="shared" si="6"/>
        <v>0.75949999999999995</v>
      </c>
      <c r="E453" s="109" t="s">
        <v>67</v>
      </c>
    </row>
    <row r="454" spans="1:5" x14ac:dyDescent="0.25">
      <c r="A454" s="109">
        <v>48620</v>
      </c>
      <c r="B454" s="109" t="s">
        <v>463</v>
      </c>
      <c r="C454" s="108">
        <v>0.86180000000000001</v>
      </c>
      <c r="D454" s="108">
        <f t="shared" ref="D454:D466" si="7">IF(C454&gt;0.8,C454,(MIN(0.8,ROUND(C454*1.15,4))))</f>
        <v>0.86180000000000001</v>
      </c>
      <c r="E454" s="109" t="s">
        <v>67</v>
      </c>
    </row>
    <row r="455" spans="1:5" x14ac:dyDescent="0.25">
      <c r="A455" s="109">
        <v>48660</v>
      </c>
      <c r="B455" s="109" t="s">
        <v>464</v>
      </c>
      <c r="C455" s="108">
        <v>0.88819999999999999</v>
      </c>
      <c r="D455" s="108">
        <f t="shared" si="7"/>
        <v>0.88819999999999999</v>
      </c>
      <c r="E455" s="109" t="s">
        <v>67</v>
      </c>
    </row>
    <row r="456" spans="1:5" x14ac:dyDescent="0.25">
      <c r="A456" s="109">
        <v>48700</v>
      </c>
      <c r="B456" s="109" t="s">
        <v>465</v>
      </c>
      <c r="C456" s="108">
        <v>0.85370000000000001</v>
      </c>
      <c r="D456" s="108">
        <f t="shared" si="7"/>
        <v>0.85370000000000001</v>
      </c>
      <c r="E456" s="109" t="s">
        <v>67</v>
      </c>
    </row>
    <row r="457" spans="1:5" x14ac:dyDescent="0.25">
      <c r="A457" s="109">
        <v>48864</v>
      </c>
      <c r="B457" s="109" t="s">
        <v>466</v>
      </c>
      <c r="C457" s="108">
        <v>1.0872999999999999</v>
      </c>
      <c r="D457" s="108">
        <f t="shared" si="7"/>
        <v>1.0872999999999999</v>
      </c>
      <c r="E457" s="109" t="s">
        <v>67</v>
      </c>
    </row>
    <row r="458" spans="1:5" x14ac:dyDescent="0.25">
      <c r="A458" s="109">
        <v>48900</v>
      </c>
      <c r="B458" s="109" t="s">
        <v>467</v>
      </c>
      <c r="C458" s="108">
        <v>0.87509999999999999</v>
      </c>
      <c r="D458" s="108">
        <f t="shared" si="7"/>
        <v>0.87509999999999999</v>
      </c>
      <c r="E458" s="109" t="s">
        <v>67</v>
      </c>
    </row>
    <row r="459" spans="1:5" x14ac:dyDescent="0.25">
      <c r="A459" s="109">
        <v>49020</v>
      </c>
      <c r="B459" s="109" t="s">
        <v>468</v>
      </c>
      <c r="C459" s="108">
        <v>0.84099999999999997</v>
      </c>
      <c r="D459" s="108">
        <f t="shared" si="7"/>
        <v>0.84099999999999997</v>
      </c>
      <c r="E459" s="109" t="s">
        <v>67</v>
      </c>
    </row>
    <row r="460" spans="1:5" x14ac:dyDescent="0.25">
      <c r="A460" s="109">
        <v>49180</v>
      </c>
      <c r="B460" s="109" t="s">
        <v>469</v>
      </c>
      <c r="C460" s="108">
        <v>0.85309999999999997</v>
      </c>
      <c r="D460" s="108">
        <f t="shared" si="7"/>
        <v>0.85309999999999997</v>
      </c>
      <c r="E460" s="109" t="s">
        <v>67</v>
      </c>
    </row>
    <row r="461" spans="1:5" x14ac:dyDescent="0.25">
      <c r="A461" s="109">
        <v>49340</v>
      </c>
      <c r="B461" s="109" t="s">
        <v>470</v>
      </c>
      <c r="C461" s="108">
        <v>1.1458999999999999</v>
      </c>
      <c r="D461" s="108">
        <f t="shared" si="7"/>
        <v>1.1458999999999999</v>
      </c>
      <c r="E461" s="109" t="s">
        <v>67</v>
      </c>
    </row>
    <row r="462" spans="1:5" x14ac:dyDescent="0.25">
      <c r="A462" s="109">
        <v>49420</v>
      </c>
      <c r="B462" s="109" t="s">
        <v>471</v>
      </c>
      <c r="C462" s="108">
        <v>0.99519999999999997</v>
      </c>
      <c r="D462" s="108">
        <f t="shared" si="7"/>
        <v>0.99519999999999997</v>
      </c>
      <c r="E462" s="109" t="s">
        <v>67</v>
      </c>
    </row>
    <row r="463" spans="1:5" x14ac:dyDescent="0.25">
      <c r="A463" s="109">
        <v>49620</v>
      </c>
      <c r="B463" s="109" t="s">
        <v>472</v>
      </c>
      <c r="C463" s="108">
        <v>0.99309999999999998</v>
      </c>
      <c r="D463" s="108">
        <f t="shared" si="7"/>
        <v>0.99309999999999998</v>
      </c>
      <c r="E463" s="109" t="s">
        <v>67</v>
      </c>
    </row>
    <row r="464" spans="1:5" x14ac:dyDescent="0.25">
      <c r="A464" s="109">
        <v>49660</v>
      </c>
      <c r="B464" s="109" t="s">
        <v>473</v>
      </c>
      <c r="C464" s="108">
        <v>0.78249999999999997</v>
      </c>
      <c r="D464" s="108">
        <f t="shared" si="7"/>
        <v>0.8</v>
      </c>
      <c r="E464" s="109" t="s">
        <v>67</v>
      </c>
    </row>
    <row r="465" spans="1:5" x14ac:dyDescent="0.25">
      <c r="A465" s="109">
        <v>49700</v>
      </c>
      <c r="B465" s="109" t="s">
        <v>474</v>
      </c>
      <c r="C465" s="108">
        <v>1.2072000000000001</v>
      </c>
      <c r="D465" s="108">
        <f t="shared" si="7"/>
        <v>1.2072000000000001</v>
      </c>
      <c r="E465" s="109" t="s">
        <v>67</v>
      </c>
    </row>
    <row r="466" spans="1:5" x14ac:dyDescent="0.25">
      <c r="A466" s="109">
        <v>49740</v>
      </c>
      <c r="B466" s="109" t="s">
        <v>475</v>
      </c>
      <c r="C466" s="108">
        <v>1.0470999999999999</v>
      </c>
      <c r="D466" s="108">
        <f t="shared" si="7"/>
        <v>1.0470999999999999</v>
      </c>
      <c r="E466" s="109" t="s">
        <v>67</v>
      </c>
    </row>
    <row r="476" spans="1:5" x14ac:dyDescent="0.25">
      <c r="D476" s="25"/>
    </row>
    <row r="477" spans="1:5" x14ac:dyDescent="0.25">
      <c r="D477" s="25"/>
    </row>
    <row r="478" spans="1:5" x14ac:dyDescent="0.25">
      <c r="D478" s="25"/>
    </row>
    <row r="479" spans="1:5" x14ac:dyDescent="0.25">
      <c r="D479" s="25"/>
    </row>
    <row r="480" spans="1:5" x14ac:dyDescent="0.25">
      <c r="D480" s="25"/>
    </row>
    <row r="481" spans="4:4" x14ac:dyDescent="0.25">
      <c r="D481" s="25"/>
    </row>
    <row r="482" spans="4:4" x14ac:dyDescent="0.25">
      <c r="D482" s="25"/>
    </row>
    <row r="483" spans="4:4" x14ac:dyDescent="0.25">
      <c r="D483" s="25"/>
    </row>
    <row r="484" spans="4:4" x14ac:dyDescent="0.25">
      <c r="D484" s="25"/>
    </row>
    <row r="485" spans="4:4" x14ac:dyDescent="0.25">
      <c r="D485" s="25"/>
    </row>
    <row r="486" spans="4:4" x14ac:dyDescent="0.25">
      <c r="D486" s="25"/>
    </row>
    <row r="487" spans="4:4" x14ac:dyDescent="0.25">
      <c r="D487" s="25"/>
    </row>
    <row r="488" spans="4:4" x14ac:dyDescent="0.25">
      <c r="D488" s="25"/>
    </row>
    <row r="489" spans="4:4" x14ac:dyDescent="0.25">
      <c r="D489" s="25"/>
    </row>
    <row r="490" spans="4:4" x14ac:dyDescent="0.25">
      <c r="D490" s="25"/>
    </row>
    <row r="491" spans="4:4" x14ac:dyDescent="0.25">
      <c r="D491" s="25"/>
    </row>
    <row r="492" spans="4:4" x14ac:dyDescent="0.25">
      <c r="D492" s="25"/>
    </row>
    <row r="493" spans="4:4" x14ac:dyDescent="0.25">
      <c r="D493" s="25"/>
    </row>
    <row r="494" spans="4:4" x14ac:dyDescent="0.25">
      <c r="D494" s="25"/>
    </row>
    <row r="495" spans="4:4" x14ac:dyDescent="0.25">
      <c r="D495" s="25"/>
    </row>
    <row r="496" spans="4:4" x14ac:dyDescent="0.25">
      <c r="D496" s="25"/>
    </row>
    <row r="497" spans="4:4" x14ac:dyDescent="0.25">
      <c r="D497" s="25"/>
    </row>
    <row r="498" spans="4:4" x14ac:dyDescent="0.25">
      <c r="D498" s="25"/>
    </row>
    <row r="499" spans="4:4" x14ac:dyDescent="0.25">
      <c r="D499" s="25"/>
    </row>
    <row r="500" spans="4:4" x14ac:dyDescent="0.25">
      <c r="D500" s="25"/>
    </row>
    <row r="501" spans="4:4" x14ac:dyDescent="0.25">
      <c r="D501" s="25"/>
    </row>
    <row r="502" spans="4:4" x14ac:dyDescent="0.25">
      <c r="D502" s="25"/>
    </row>
    <row r="503" spans="4:4" x14ac:dyDescent="0.25">
      <c r="D503" s="25"/>
    </row>
    <row r="504" spans="4:4" x14ac:dyDescent="0.25">
      <c r="D504" s="25"/>
    </row>
    <row r="505" spans="4:4" x14ac:dyDescent="0.25">
      <c r="D505" s="25"/>
    </row>
    <row r="506" spans="4:4" x14ac:dyDescent="0.25">
      <c r="D506" s="25"/>
    </row>
    <row r="507" spans="4:4" x14ac:dyDescent="0.25">
      <c r="D507" s="25"/>
    </row>
    <row r="508" spans="4:4" x14ac:dyDescent="0.25">
      <c r="D508" s="25"/>
    </row>
    <row r="509" spans="4:4" x14ac:dyDescent="0.25">
      <c r="D509" s="25"/>
    </row>
    <row r="510" spans="4:4" x14ac:dyDescent="0.25">
      <c r="D510" s="25"/>
    </row>
    <row r="511" spans="4:4" x14ac:dyDescent="0.25">
      <c r="D511" s="25"/>
    </row>
    <row r="512" spans="4:4" x14ac:dyDescent="0.25">
      <c r="D512" s="25"/>
    </row>
    <row r="513" spans="4:4" x14ac:dyDescent="0.25">
      <c r="D513" s="25"/>
    </row>
    <row r="514" spans="4:4" x14ac:dyDescent="0.25">
      <c r="D514" s="25"/>
    </row>
    <row r="515" spans="4:4" x14ac:dyDescent="0.25">
      <c r="D515" s="25"/>
    </row>
    <row r="516" spans="4:4" x14ac:dyDescent="0.25">
      <c r="D516" s="25"/>
    </row>
    <row r="517" spans="4:4" x14ac:dyDescent="0.25">
      <c r="D517" s="25"/>
    </row>
    <row r="518" spans="4:4" x14ac:dyDescent="0.25">
      <c r="D518" s="25"/>
    </row>
    <row r="519" spans="4:4" x14ac:dyDescent="0.25">
      <c r="D519" s="25"/>
    </row>
    <row r="520" spans="4:4" x14ac:dyDescent="0.25">
      <c r="D520" s="25"/>
    </row>
    <row r="521" spans="4:4" x14ac:dyDescent="0.25">
      <c r="D521" s="25"/>
    </row>
    <row r="522" spans="4:4" x14ac:dyDescent="0.25">
      <c r="D522" s="25"/>
    </row>
    <row r="523" spans="4:4" x14ac:dyDescent="0.25">
      <c r="D523" s="25"/>
    </row>
    <row r="524" spans="4:4" x14ac:dyDescent="0.25">
      <c r="D524" s="25"/>
    </row>
    <row r="525" spans="4:4" x14ac:dyDescent="0.25">
      <c r="D525" s="25"/>
    </row>
    <row r="526" spans="4:4" x14ac:dyDescent="0.25">
      <c r="D526" s="25"/>
    </row>
    <row r="527" spans="4:4" x14ac:dyDescent="0.25">
      <c r="D527" s="25"/>
    </row>
    <row r="528" spans="4:4" x14ac:dyDescent="0.25">
      <c r="D528" s="25"/>
    </row>
    <row r="529" spans="4:4" x14ac:dyDescent="0.25">
      <c r="D529" s="25"/>
    </row>
    <row r="530" spans="4:4" x14ac:dyDescent="0.25">
      <c r="D530" s="25"/>
    </row>
    <row r="531" spans="4:4" x14ac:dyDescent="0.25">
      <c r="D531" s="25"/>
    </row>
    <row r="532" spans="4:4" x14ac:dyDescent="0.25">
      <c r="D532" s="25"/>
    </row>
    <row r="533" spans="4:4" x14ac:dyDescent="0.25">
      <c r="D533" s="25"/>
    </row>
    <row r="534" spans="4:4" x14ac:dyDescent="0.25">
      <c r="D534" s="25"/>
    </row>
    <row r="535" spans="4:4" x14ac:dyDescent="0.25">
      <c r="D535" s="25"/>
    </row>
    <row r="536" spans="4:4" x14ac:dyDescent="0.25">
      <c r="D536" s="25"/>
    </row>
    <row r="537" spans="4:4" x14ac:dyDescent="0.25">
      <c r="D537" s="25"/>
    </row>
    <row r="538" spans="4:4" x14ac:dyDescent="0.25">
      <c r="D538" s="25"/>
    </row>
    <row r="539" spans="4:4" x14ac:dyDescent="0.25">
      <c r="D539" s="25"/>
    </row>
    <row r="540" spans="4:4" x14ac:dyDescent="0.25">
      <c r="D540" s="25"/>
    </row>
    <row r="541" spans="4:4" x14ac:dyDescent="0.25">
      <c r="D541" s="25"/>
    </row>
    <row r="542" spans="4:4" x14ac:dyDescent="0.25">
      <c r="D542" s="25"/>
    </row>
    <row r="543" spans="4:4" x14ac:dyDescent="0.25">
      <c r="D543" s="25"/>
    </row>
    <row r="544" spans="4:4" x14ac:dyDescent="0.25">
      <c r="D544" s="25"/>
    </row>
    <row r="545" spans="4:4" x14ac:dyDescent="0.25">
      <c r="D545" s="25"/>
    </row>
    <row r="546" spans="4:4" x14ac:dyDescent="0.25">
      <c r="D546" s="25"/>
    </row>
    <row r="547" spans="4:4" x14ac:dyDescent="0.25">
      <c r="D547" s="25"/>
    </row>
    <row r="548" spans="4:4" x14ac:dyDescent="0.25">
      <c r="D548" s="25"/>
    </row>
    <row r="549" spans="4:4" x14ac:dyDescent="0.25">
      <c r="D549" s="25"/>
    </row>
    <row r="550" spans="4:4" x14ac:dyDescent="0.25">
      <c r="D550" s="25"/>
    </row>
    <row r="551" spans="4:4" x14ac:dyDescent="0.25">
      <c r="D551" s="25"/>
    </row>
    <row r="552" spans="4:4" x14ac:dyDescent="0.25">
      <c r="D552" s="25"/>
    </row>
    <row r="553" spans="4:4" x14ac:dyDescent="0.25">
      <c r="D553" s="25"/>
    </row>
    <row r="554" spans="4:4" x14ac:dyDescent="0.25">
      <c r="D554" s="25"/>
    </row>
    <row r="555" spans="4:4" x14ac:dyDescent="0.25">
      <c r="D555" s="25"/>
    </row>
    <row r="556" spans="4:4" x14ac:dyDescent="0.25">
      <c r="D556" s="25"/>
    </row>
    <row r="557" spans="4:4" x14ac:dyDescent="0.25">
      <c r="D557" s="25"/>
    </row>
    <row r="558" spans="4:4" x14ac:dyDescent="0.25">
      <c r="D558" s="25"/>
    </row>
    <row r="559" spans="4:4" x14ac:dyDescent="0.25">
      <c r="D559" s="25"/>
    </row>
    <row r="560" spans="4:4" x14ac:dyDescent="0.25">
      <c r="D560" s="25"/>
    </row>
    <row r="561" spans="4:4" x14ac:dyDescent="0.25">
      <c r="D561" s="25"/>
    </row>
    <row r="562" spans="4:4" x14ac:dyDescent="0.25">
      <c r="D562" s="25"/>
    </row>
    <row r="563" spans="4:4" x14ac:dyDescent="0.25">
      <c r="D563" s="25"/>
    </row>
    <row r="564" spans="4:4" x14ac:dyDescent="0.25">
      <c r="D564" s="25"/>
    </row>
    <row r="565" spans="4:4" x14ac:dyDescent="0.25">
      <c r="D565" s="25"/>
    </row>
    <row r="566" spans="4:4" x14ac:dyDescent="0.25">
      <c r="D566" s="25"/>
    </row>
    <row r="567" spans="4:4" x14ac:dyDescent="0.25">
      <c r="D567" s="25"/>
    </row>
    <row r="568" spans="4:4" x14ac:dyDescent="0.25">
      <c r="D568" s="25"/>
    </row>
    <row r="569" spans="4:4" x14ac:dyDescent="0.25">
      <c r="D569" s="25"/>
    </row>
    <row r="570" spans="4:4" x14ac:dyDescent="0.25">
      <c r="D570" s="25"/>
    </row>
    <row r="571" spans="4:4" x14ac:dyDescent="0.25">
      <c r="D571" s="25"/>
    </row>
    <row r="572" spans="4:4" x14ac:dyDescent="0.25">
      <c r="D572" s="25"/>
    </row>
    <row r="573" spans="4:4" x14ac:dyDescent="0.25">
      <c r="D573" s="25"/>
    </row>
    <row r="574" spans="4:4" x14ac:dyDescent="0.25">
      <c r="D574" s="25"/>
    </row>
    <row r="575" spans="4:4" x14ac:dyDescent="0.25">
      <c r="D575" s="25"/>
    </row>
    <row r="576" spans="4:4" x14ac:dyDescent="0.25">
      <c r="D576" s="25"/>
    </row>
    <row r="577" spans="4:4" x14ac:dyDescent="0.25">
      <c r="D577" s="25"/>
    </row>
    <row r="578" spans="4:4" x14ac:dyDescent="0.25">
      <c r="D578" s="25"/>
    </row>
    <row r="579" spans="4:4" x14ac:dyDescent="0.25">
      <c r="D579" s="25"/>
    </row>
    <row r="580" spans="4:4" x14ac:dyDescent="0.25">
      <c r="D580" s="25"/>
    </row>
    <row r="581" spans="4:4" x14ac:dyDescent="0.25">
      <c r="D581" s="25"/>
    </row>
    <row r="582" spans="4:4" x14ac:dyDescent="0.25">
      <c r="D582" s="25"/>
    </row>
    <row r="583" spans="4:4" x14ac:dyDescent="0.25">
      <c r="D583" s="25"/>
    </row>
    <row r="584" spans="4:4" x14ac:dyDescent="0.25">
      <c r="D584" s="25"/>
    </row>
    <row r="585" spans="4:4" x14ac:dyDescent="0.25">
      <c r="D585" s="25"/>
    </row>
    <row r="586" spans="4:4" x14ac:dyDescent="0.25">
      <c r="D586" s="25"/>
    </row>
    <row r="587" spans="4:4" x14ac:dyDescent="0.25">
      <c r="D587" s="25"/>
    </row>
    <row r="588" spans="4:4" x14ac:dyDescent="0.25">
      <c r="D588" s="25"/>
    </row>
    <row r="589" spans="4:4" x14ac:dyDescent="0.25">
      <c r="D589" s="25"/>
    </row>
    <row r="590" spans="4:4" x14ac:dyDescent="0.25">
      <c r="D590" s="25"/>
    </row>
    <row r="591" spans="4:4" x14ac:dyDescent="0.25">
      <c r="D591" s="25"/>
    </row>
    <row r="592" spans="4:4" x14ac:dyDescent="0.25">
      <c r="D592" s="25"/>
    </row>
    <row r="593" spans="4:4" x14ac:dyDescent="0.25">
      <c r="D593" s="25"/>
    </row>
    <row r="594" spans="4:4" x14ac:dyDescent="0.25">
      <c r="D594" s="25"/>
    </row>
    <row r="595" spans="4:4" x14ac:dyDescent="0.25">
      <c r="D595" s="25"/>
    </row>
    <row r="596" spans="4:4" x14ac:dyDescent="0.25">
      <c r="D596" s="25"/>
    </row>
    <row r="597" spans="4:4" x14ac:dyDescent="0.25">
      <c r="D597" s="25"/>
    </row>
    <row r="598" spans="4:4" x14ac:dyDescent="0.25">
      <c r="D598" s="25"/>
    </row>
    <row r="599" spans="4:4" x14ac:dyDescent="0.25">
      <c r="D599" s="25"/>
    </row>
    <row r="600" spans="4:4" x14ac:dyDescent="0.25">
      <c r="D600" s="25"/>
    </row>
    <row r="601" spans="4:4" x14ac:dyDescent="0.25">
      <c r="D601" s="25"/>
    </row>
    <row r="602" spans="4:4" x14ac:dyDescent="0.25">
      <c r="D602" s="25"/>
    </row>
    <row r="603" spans="4:4" x14ac:dyDescent="0.25">
      <c r="D603" s="25"/>
    </row>
    <row r="604" spans="4:4" x14ac:dyDescent="0.25">
      <c r="D604" s="25"/>
    </row>
    <row r="605" spans="4:4" x14ac:dyDescent="0.25">
      <c r="D605" s="25"/>
    </row>
    <row r="606" spans="4:4" x14ac:dyDescent="0.25">
      <c r="D606" s="25"/>
    </row>
    <row r="607" spans="4:4" x14ac:dyDescent="0.25">
      <c r="D607" s="25"/>
    </row>
    <row r="608" spans="4:4" x14ac:dyDescent="0.25">
      <c r="D608" s="25"/>
    </row>
    <row r="609" spans="4:4" x14ac:dyDescent="0.25">
      <c r="D609" s="25"/>
    </row>
    <row r="610" spans="4:4" x14ac:dyDescent="0.25">
      <c r="D610" s="25"/>
    </row>
    <row r="611" spans="4:4" x14ac:dyDescent="0.25">
      <c r="D611" s="25"/>
    </row>
    <row r="612" spans="4:4" x14ac:dyDescent="0.25">
      <c r="D612" s="25"/>
    </row>
    <row r="613" spans="4:4" x14ac:dyDescent="0.25">
      <c r="D613" s="25"/>
    </row>
    <row r="614" spans="4:4" x14ac:dyDescent="0.25">
      <c r="D614" s="25"/>
    </row>
    <row r="615" spans="4:4" x14ac:dyDescent="0.25">
      <c r="D615" s="25"/>
    </row>
    <row r="616" spans="4:4" x14ac:dyDescent="0.25">
      <c r="D616" s="25"/>
    </row>
    <row r="617" spans="4:4" x14ac:dyDescent="0.25">
      <c r="D617" s="25"/>
    </row>
    <row r="618" spans="4:4" x14ac:dyDescent="0.25">
      <c r="D618" s="25"/>
    </row>
    <row r="619" spans="4:4" x14ac:dyDescent="0.25">
      <c r="D619" s="25"/>
    </row>
    <row r="620" spans="4:4" x14ac:dyDescent="0.25">
      <c r="D620" s="25"/>
    </row>
    <row r="621" spans="4:4" x14ac:dyDescent="0.25">
      <c r="D621" s="25"/>
    </row>
    <row r="622" spans="4:4" x14ac:dyDescent="0.25">
      <c r="D622" s="25"/>
    </row>
    <row r="623" spans="4:4" x14ac:dyDescent="0.25">
      <c r="D623" s="25"/>
    </row>
    <row r="624" spans="4:4" x14ac:dyDescent="0.25">
      <c r="D624" s="25"/>
    </row>
    <row r="625" spans="4:4" x14ac:dyDescent="0.25">
      <c r="D625" s="25"/>
    </row>
    <row r="626" spans="4:4" x14ac:dyDescent="0.25">
      <c r="D626" s="25"/>
    </row>
    <row r="627" spans="4:4" x14ac:dyDescent="0.25">
      <c r="D627" s="25"/>
    </row>
    <row r="628" spans="4:4" x14ac:dyDescent="0.25">
      <c r="D628" s="25"/>
    </row>
    <row r="629" spans="4:4" x14ac:dyDescent="0.25">
      <c r="D629" s="25"/>
    </row>
    <row r="630" spans="4:4" x14ac:dyDescent="0.25">
      <c r="D630" s="25"/>
    </row>
    <row r="631" spans="4:4" x14ac:dyDescent="0.25">
      <c r="D631" s="25"/>
    </row>
    <row r="632" spans="4:4" x14ac:dyDescent="0.25">
      <c r="D632" s="25"/>
    </row>
    <row r="633" spans="4:4" x14ac:dyDescent="0.25">
      <c r="D633" s="25"/>
    </row>
    <row r="634" spans="4:4" x14ac:dyDescent="0.25">
      <c r="D634" s="25"/>
    </row>
    <row r="635" spans="4:4" x14ac:dyDescent="0.25">
      <c r="D635" s="25"/>
    </row>
    <row r="636" spans="4:4" x14ac:dyDescent="0.25">
      <c r="D636" s="25"/>
    </row>
    <row r="637" spans="4:4" x14ac:dyDescent="0.25">
      <c r="D637" s="25"/>
    </row>
    <row r="638" spans="4:4" x14ac:dyDescent="0.25">
      <c r="D638" s="25"/>
    </row>
    <row r="639" spans="4:4" x14ac:dyDescent="0.25">
      <c r="D639" s="25"/>
    </row>
    <row r="640" spans="4:4" x14ac:dyDescent="0.25">
      <c r="D640" s="25"/>
    </row>
    <row r="641" spans="4:4" x14ac:dyDescent="0.25">
      <c r="D641" s="25"/>
    </row>
    <row r="642" spans="4:4" x14ac:dyDescent="0.25">
      <c r="D642" s="25"/>
    </row>
    <row r="643" spans="4:4" x14ac:dyDescent="0.25">
      <c r="D643" s="25"/>
    </row>
    <row r="644" spans="4:4" x14ac:dyDescent="0.25">
      <c r="D644" s="25"/>
    </row>
    <row r="645" spans="4:4" x14ac:dyDescent="0.25">
      <c r="D645" s="25"/>
    </row>
    <row r="646" spans="4:4" x14ac:dyDescent="0.25">
      <c r="D646" s="25"/>
    </row>
    <row r="647" spans="4:4" x14ac:dyDescent="0.25">
      <c r="D647" s="25"/>
    </row>
    <row r="648" spans="4:4" x14ac:dyDescent="0.25">
      <c r="D648" s="25"/>
    </row>
    <row r="649" spans="4:4" x14ac:dyDescent="0.25">
      <c r="D649" s="25"/>
    </row>
    <row r="650" spans="4:4" x14ac:dyDescent="0.25">
      <c r="D650" s="25"/>
    </row>
    <row r="651" spans="4:4" x14ac:dyDescent="0.25">
      <c r="D651" s="25"/>
    </row>
    <row r="652" spans="4:4" x14ac:dyDescent="0.25">
      <c r="D652" s="25"/>
    </row>
    <row r="653" spans="4:4" x14ac:dyDescent="0.25">
      <c r="D653" s="25"/>
    </row>
    <row r="654" spans="4:4" x14ac:dyDescent="0.25">
      <c r="D654" s="25"/>
    </row>
    <row r="655" spans="4:4" x14ac:dyDescent="0.25">
      <c r="D655" s="25"/>
    </row>
    <row r="656" spans="4:4" x14ac:dyDescent="0.25">
      <c r="D656" s="25"/>
    </row>
    <row r="657" spans="4:4" x14ac:dyDescent="0.25">
      <c r="D657" s="25"/>
    </row>
    <row r="658" spans="4:4" x14ac:dyDescent="0.25">
      <c r="D658" s="25"/>
    </row>
    <row r="659" spans="4:4" x14ac:dyDescent="0.25">
      <c r="D659" s="25"/>
    </row>
    <row r="660" spans="4:4" x14ac:dyDescent="0.25">
      <c r="D660" s="25"/>
    </row>
    <row r="661" spans="4:4" x14ac:dyDescent="0.25">
      <c r="D661" s="25"/>
    </row>
    <row r="662" spans="4:4" x14ac:dyDescent="0.25">
      <c r="D662" s="25"/>
    </row>
    <row r="663" spans="4:4" x14ac:dyDescent="0.25">
      <c r="D663" s="25"/>
    </row>
    <row r="664" spans="4:4" x14ac:dyDescent="0.25">
      <c r="D664" s="25"/>
    </row>
    <row r="665" spans="4:4" x14ac:dyDescent="0.25">
      <c r="D665" s="25"/>
    </row>
    <row r="666" spans="4:4" x14ac:dyDescent="0.25">
      <c r="D666" s="25"/>
    </row>
    <row r="667" spans="4:4" x14ac:dyDescent="0.25">
      <c r="D667" s="25"/>
    </row>
    <row r="668" spans="4:4" x14ac:dyDescent="0.25">
      <c r="D668" s="25"/>
    </row>
    <row r="669" spans="4:4" x14ac:dyDescent="0.25">
      <c r="D669" s="25"/>
    </row>
    <row r="670" spans="4:4" x14ac:dyDescent="0.25">
      <c r="D670" s="25"/>
    </row>
    <row r="671" spans="4:4" x14ac:dyDescent="0.25">
      <c r="D671" s="25"/>
    </row>
    <row r="672" spans="4:4" x14ac:dyDescent="0.25">
      <c r="D672" s="25"/>
    </row>
    <row r="673" spans="4:4" x14ac:dyDescent="0.25">
      <c r="D673" s="25"/>
    </row>
    <row r="674" spans="4:4" x14ac:dyDescent="0.25">
      <c r="D674" s="25"/>
    </row>
    <row r="675" spans="4:4" x14ac:dyDescent="0.25">
      <c r="D675" s="25"/>
    </row>
    <row r="676" spans="4:4" x14ac:dyDescent="0.25">
      <c r="D676" s="25"/>
    </row>
    <row r="677" spans="4:4" x14ac:dyDescent="0.25">
      <c r="D677" s="25"/>
    </row>
    <row r="678" spans="4:4" x14ac:dyDescent="0.25">
      <c r="D678" s="25"/>
    </row>
    <row r="679" spans="4:4" x14ac:dyDescent="0.25">
      <c r="D679" s="25"/>
    </row>
    <row r="680" spans="4:4" x14ac:dyDescent="0.25">
      <c r="D680" s="25"/>
    </row>
    <row r="681" spans="4:4" x14ac:dyDescent="0.25">
      <c r="D681" s="25"/>
    </row>
    <row r="682" spans="4:4" x14ac:dyDescent="0.25">
      <c r="D682" s="25"/>
    </row>
    <row r="683" spans="4:4" x14ac:dyDescent="0.25">
      <c r="D683" s="25"/>
    </row>
    <row r="684" spans="4:4" x14ac:dyDescent="0.25">
      <c r="D684" s="25"/>
    </row>
    <row r="685" spans="4:4" x14ac:dyDescent="0.25">
      <c r="D685" s="25"/>
    </row>
    <row r="686" spans="4:4" x14ac:dyDescent="0.25">
      <c r="D686" s="25"/>
    </row>
    <row r="687" spans="4:4" x14ac:dyDescent="0.25">
      <c r="D687" s="25"/>
    </row>
    <row r="688" spans="4:4" x14ac:dyDescent="0.25">
      <c r="D688" s="25"/>
    </row>
    <row r="689" spans="4:4" x14ac:dyDescent="0.25">
      <c r="D689" s="25"/>
    </row>
    <row r="690" spans="4:4" x14ac:dyDescent="0.25">
      <c r="D690" s="25"/>
    </row>
    <row r="691" spans="4:4" x14ac:dyDescent="0.25">
      <c r="D691" s="25"/>
    </row>
    <row r="692" spans="4:4" x14ac:dyDescent="0.25">
      <c r="D692" s="25"/>
    </row>
    <row r="693" spans="4:4" x14ac:dyDescent="0.25">
      <c r="D693" s="25"/>
    </row>
    <row r="694" spans="4:4" x14ac:dyDescent="0.25">
      <c r="D694" s="25"/>
    </row>
    <row r="695" spans="4:4" x14ac:dyDescent="0.25">
      <c r="D695" s="25"/>
    </row>
    <row r="696" spans="4:4" x14ac:dyDescent="0.25">
      <c r="D696" s="25"/>
    </row>
    <row r="697" spans="4:4" x14ac:dyDescent="0.25">
      <c r="D697" s="25"/>
    </row>
    <row r="698" spans="4:4" x14ac:dyDescent="0.25">
      <c r="D698" s="25"/>
    </row>
    <row r="699" spans="4:4" x14ac:dyDescent="0.25">
      <c r="D699" s="25"/>
    </row>
    <row r="700" spans="4:4" x14ac:dyDescent="0.25">
      <c r="D700" s="25"/>
    </row>
    <row r="701" spans="4:4" x14ac:dyDescent="0.25">
      <c r="D701" s="25"/>
    </row>
    <row r="702" spans="4:4" x14ac:dyDescent="0.25">
      <c r="D702" s="25"/>
    </row>
    <row r="703" spans="4:4" x14ac:dyDescent="0.25">
      <c r="D703" s="25"/>
    </row>
    <row r="704" spans="4:4" x14ac:dyDescent="0.25">
      <c r="D704" s="25"/>
    </row>
    <row r="705" spans="4:4" x14ac:dyDescent="0.25">
      <c r="D705" s="25"/>
    </row>
    <row r="706" spans="4:4" x14ac:dyDescent="0.25">
      <c r="D706" s="25"/>
    </row>
    <row r="707" spans="4:4" x14ac:dyDescent="0.25">
      <c r="D707" s="25"/>
    </row>
    <row r="708" spans="4:4" x14ac:dyDescent="0.25">
      <c r="D708" s="25"/>
    </row>
    <row r="709" spans="4:4" x14ac:dyDescent="0.25">
      <c r="D709" s="25"/>
    </row>
    <row r="710" spans="4:4" x14ac:dyDescent="0.25">
      <c r="D710" s="25"/>
    </row>
    <row r="711" spans="4:4" x14ac:dyDescent="0.25">
      <c r="D711" s="25"/>
    </row>
    <row r="712" spans="4:4" x14ac:dyDescent="0.25">
      <c r="D712" s="25"/>
    </row>
    <row r="713" spans="4:4" x14ac:dyDescent="0.25">
      <c r="D713" s="25"/>
    </row>
    <row r="714" spans="4:4" x14ac:dyDescent="0.25">
      <c r="D714" s="25"/>
    </row>
    <row r="715" spans="4:4" x14ac:dyDescent="0.25">
      <c r="D715" s="25"/>
    </row>
    <row r="716" spans="4:4" x14ac:dyDescent="0.25">
      <c r="D716" s="25"/>
    </row>
    <row r="717" spans="4:4" x14ac:dyDescent="0.25">
      <c r="D717" s="25"/>
    </row>
    <row r="718" spans="4:4" x14ac:dyDescent="0.25">
      <c r="D718" s="25"/>
    </row>
    <row r="719" spans="4:4" x14ac:dyDescent="0.25">
      <c r="D719" s="25"/>
    </row>
    <row r="720" spans="4:4" x14ac:dyDescent="0.25">
      <c r="D720" s="25"/>
    </row>
    <row r="721" spans="4:4" x14ac:dyDescent="0.25">
      <c r="D721" s="25"/>
    </row>
    <row r="722" spans="4:4" x14ac:dyDescent="0.25">
      <c r="D722" s="25"/>
    </row>
    <row r="723" spans="4:4" x14ac:dyDescent="0.25">
      <c r="D723" s="25"/>
    </row>
    <row r="724" spans="4:4" x14ac:dyDescent="0.25">
      <c r="D724" s="25"/>
    </row>
    <row r="725" spans="4:4" x14ac:dyDescent="0.25">
      <c r="D725" s="25"/>
    </row>
    <row r="726" spans="4:4" x14ac:dyDescent="0.25">
      <c r="D726" s="25"/>
    </row>
    <row r="727" spans="4:4" x14ac:dyDescent="0.25">
      <c r="D727" s="25"/>
    </row>
    <row r="728" spans="4:4" x14ac:dyDescent="0.25">
      <c r="D728" s="25"/>
    </row>
    <row r="729" spans="4:4" x14ac:dyDescent="0.25">
      <c r="D729" s="25"/>
    </row>
    <row r="730" spans="4:4" x14ac:dyDescent="0.25">
      <c r="D730" s="25"/>
    </row>
    <row r="731" spans="4:4" x14ac:dyDescent="0.25">
      <c r="D731" s="25"/>
    </row>
    <row r="732" spans="4:4" x14ac:dyDescent="0.25">
      <c r="D732" s="25"/>
    </row>
    <row r="733" spans="4:4" x14ac:dyDescent="0.25">
      <c r="D733" s="25"/>
    </row>
    <row r="734" spans="4:4" x14ac:dyDescent="0.25">
      <c r="D734" s="25"/>
    </row>
    <row r="735" spans="4:4" x14ac:dyDescent="0.25">
      <c r="D735" s="25"/>
    </row>
    <row r="736" spans="4:4" x14ac:dyDescent="0.25">
      <c r="D736" s="25"/>
    </row>
    <row r="737" spans="4:4" x14ac:dyDescent="0.25">
      <c r="D737" s="25"/>
    </row>
    <row r="738" spans="4:4" x14ac:dyDescent="0.25">
      <c r="D738" s="25"/>
    </row>
    <row r="739" spans="4:4" x14ac:dyDescent="0.25">
      <c r="D739" s="25"/>
    </row>
    <row r="740" spans="4:4" x14ac:dyDescent="0.25">
      <c r="D740" s="25"/>
    </row>
    <row r="741" spans="4:4" x14ac:dyDescent="0.25">
      <c r="D741" s="25"/>
    </row>
    <row r="742" spans="4:4" x14ac:dyDescent="0.25">
      <c r="D742" s="25"/>
    </row>
    <row r="743" spans="4:4" x14ac:dyDescent="0.25">
      <c r="D743" s="25"/>
    </row>
    <row r="744" spans="4:4" x14ac:dyDescent="0.25">
      <c r="D744" s="25"/>
    </row>
    <row r="745" spans="4:4" x14ac:dyDescent="0.25">
      <c r="D745" s="25"/>
    </row>
    <row r="746" spans="4:4" x14ac:dyDescent="0.25">
      <c r="D746" s="25"/>
    </row>
    <row r="747" spans="4:4" x14ac:dyDescent="0.25">
      <c r="D747" s="25"/>
    </row>
    <row r="748" spans="4:4" x14ac:dyDescent="0.25">
      <c r="D748" s="25"/>
    </row>
    <row r="749" spans="4:4" x14ac:dyDescent="0.25">
      <c r="D749" s="25"/>
    </row>
    <row r="750" spans="4:4" x14ac:dyDescent="0.25">
      <c r="D750" s="25"/>
    </row>
    <row r="751" spans="4:4" x14ac:dyDescent="0.25">
      <c r="D751" s="25"/>
    </row>
    <row r="752" spans="4:4" x14ac:dyDescent="0.25">
      <c r="D752" s="25"/>
    </row>
    <row r="753" spans="4:4" x14ac:dyDescent="0.25">
      <c r="D753" s="25"/>
    </row>
    <row r="754" spans="4:4" x14ac:dyDescent="0.25">
      <c r="D754" s="25"/>
    </row>
    <row r="755" spans="4:4" x14ac:dyDescent="0.25">
      <c r="D755" s="25"/>
    </row>
    <row r="756" spans="4:4" x14ac:dyDescent="0.25">
      <c r="D756" s="25"/>
    </row>
    <row r="757" spans="4:4" x14ac:dyDescent="0.25">
      <c r="D757" s="25"/>
    </row>
    <row r="758" spans="4:4" x14ac:dyDescent="0.25">
      <c r="D758" s="25"/>
    </row>
    <row r="759" spans="4:4" x14ac:dyDescent="0.25">
      <c r="D759" s="25"/>
    </row>
    <row r="760" spans="4:4" x14ac:dyDescent="0.25">
      <c r="D760" s="25"/>
    </row>
    <row r="761" spans="4:4" x14ac:dyDescent="0.25">
      <c r="D761" s="25"/>
    </row>
    <row r="762" spans="4:4" x14ac:dyDescent="0.25">
      <c r="D762" s="25"/>
    </row>
    <row r="763" spans="4:4" x14ac:dyDescent="0.25">
      <c r="D763" s="25"/>
    </row>
    <row r="764" spans="4:4" x14ac:dyDescent="0.25">
      <c r="D764" s="25"/>
    </row>
    <row r="765" spans="4:4" x14ac:dyDescent="0.25">
      <c r="D765" s="25"/>
    </row>
    <row r="766" spans="4:4" x14ac:dyDescent="0.25">
      <c r="D766" s="25"/>
    </row>
    <row r="767" spans="4:4" x14ac:dyDescent="0.25">
      <c r="D767" s="25"/>
    </row>
    <row r="768" spans="4:4" x14ac:dyDescent="0.25">
      <c r="D768" s="25"/>
    </row>
    <row r="769" spans="4:4" x14ac:dyDescent="0.25">
      <c r="D769" s="25"/>
    </row>
    <row r="770" spans="4:4" x14ac:dyDescent="0.25">
      <c r="D770" s="25"/>
    </row>
    <row r="771" spans="4:4" x14ac:dyDescent="0.25">
      <c r="D771" s="25"/>
    </row>
    <row r="772" spans="4:4" x14ac:dyDescent="0.25">
      <c r="D772" s="25"/>
    </row>
    <row r="773" spans="4:4" x14ac:dyDescent="0.25">
      <c r="D773" s="25"/>
    </row>
    <row r="774" spans="4:4" x14ac:dyDescent="0.25">
      <c r="D774" s="25"/>
    </row>
    <row r="775" spans="4:4" x14ac:dyDescent="0.25">
      <c r="D775" s="25"/>
    </row>
    <row r="776" spans="4:4" x14ac:dyDescent="0.25">
      <c r="D776" s="25"/>
    </row>
    <row r="777" spans="4:4" x14ac:dyDescent="0.25">
      <c r="D777" s="25"/>
    </row>
    <row r="778" spans="4:4" x14ac:dyDescent="0.25">
      <c r="D778" s="25"/>
    </row>
    <row r="779" spans="4:4" x14ac:dyDescent="0.25">
      <c r="D779" s="25"/>
    </row>
    <row r="780" spans="4:4" x14ac:dyDescent="0.25">
      <c r="D780" s="25"/>
    </row>
    <row r="781" spans="4:4" x14ac:dyDescent="0.25">
      <c r="D781" s="25"/>
    </row>
    <row r="782" spans="4:4" x14ac:dyDescent="0.25">
      <c r="D782" s="25"/>
    </row>
    <row r="783" spans="4:4" x14ac:dyDescent="0.25">
      <c r="D783" s="25"/>
    </row>
    <row r="784" spans="4:4" x14ac:dyDescent="0.25">
      <c r="D784" s="25"/>
    </row>
    <row r="785" spans="4:4" x14ac:dyDescent="0.25">
      <c r="D785" s="25"/>
    </row>
    <row r="786" spans="4:4" x14ac:dyDescent="0.25">
      <c r="D786" s="25"/>
    </row>
    <row r="787" spans="4:4" x14ac:dyDescent="0.25">
      <c r="D787" s="25"/>
    </row>
    <row r="788" spans="4:4" x14ac:dyDescent="0.25">
      <c r="D788" s="25"/>
    </row>
    <row r="789" spans="4:4" x14ac:dyDescent="0.25">
      <c r="D789" s="25"/>
    </row>
    <row r="790" spans="4:4" x14ac:dyDescent="0.25">
      <c r="D790" s="25"/>
    </row>
    <row r="791" spans="4:4" x14ac:dyDescent="0.25">
      <c r="D791" s="25"/>
    </row>
    <row r="792" spans="4:4" x14ac:dyDescent="0.25">
      <c r="D792" s="25"/>
    </row>
    <row r="793" spans="4:4" x14ac:dyDescent="0.25">
      <c r="D793" s="25"/>
    </row>
    <row r="794" spans="4:4" x14ac:dyDescent="0.25">
      <c r="D794" s="25"/>
    </row>
    <row r="795" spans="4:4" x14ac:dyDescent="0.25">
      <c r="D795" s="25"/>
    </row>
    <row r="796" spans="4:4" x14ac:dyDescent="0.25">
      <c r="D796" s="25"/>
    </row>
    <row r="797" spans="4:4" x14ac:dyDescent="0.25">
      <c r="D797" s="25"/>
    </row>
    <row r="798" spans="4:4" x14ac:dyDescent="0.25">
      <c r="D798" s="25"/>
    </row>
    <row r="799" spans="4:4" x14ac:dyDescent="0.25">
      <c r="D799" s="25"/>
    </row>
    <row r="800" spans="4:4" x14ac:dyDescent="0.25">
      <c r="D800" s="25"/>
    </row>
    <row r="801" spans="4:4" x14ac:dyDescent="0.25">
      <c r="D801" s="25"/>
    </row>
    <row r="802" spans="4:4" x14ac:dyDescent="0.25">
      <c r="D802" s="25"/>
    </row>
    <row r="803" spans="4:4" x14ac:dyDescent="0.25">
      <c r="D803" s="25"/>
    </row>
    <row r="804" spans="4:4" x14ac:dyDescent="0.25">
      <c r="D804" s="25"/>
    </row>
    <row r="805" spans="4:4" x14ac:dyDescent="0.25">
      <c r="D805" s="25"/>
    </row>
    <row r="806" spans="4:4" x14ac:dyDescent="0.25">
      <c r="D806" s="25"/>
    </row>
    <row r="807" spans="4:4" x14ac:dyDescent="0.25">
      <c r="D807" s="25"/>
    </row>
    <row r="808" spans="4:4" x14ac:dyDescent="0.25">
      <c r="D808" s="25"/>
    </row>
    <row r="809" spans="4:4" x14ac:dyDescent="0.25">
      <c r="D809" s="25"/>
    </row>
    <row r="810" spans="4:4" x14ac:dyDescent="0.25">
      <c r="D810" s="25"/>
    </row>
    <row r="811" spans="4:4" x14ac:dyDescent="0.25">
      <c r="D811" s="25"/>
    </row>
    <row r="812" spans="4:4" x14ac:dyDescent="0.25">
      <c r="D812" s="25"/>
    </row>
    <row r="813" spans="4:4" x14ac:dyDescent="0.25">
      <c r="D813" s="25"/>
    </row>
    <row r="814" spans="4:4" x14ac:dyDescent="0.25">
      <c r="D814" s="25"/>
    </row>
    <row r="815" spans="4:4" x14ac:dyDescent="0.25">
      <c r="D815" s="25"/>
    </row>
    <row r="816" spans="4:4" x14ac:dyDescent="0.25">
      <c r="D816" s="25"/>
    </row>
    <row r="817" spans="4:4" x14ac:dyDescent="0.25">
      <c r="D817" s="25"/>
    </row>
    <row r="818" spans="4:4" x14ac:dyDescent="0.25">
      <c r="D818" s="25"/>
    </row>
    <row r="819" spans="4:4" x14ac:dyDescent="0.25">
      <c r="D819" s="25"/>
    </row>
    <row r="820" spans="4:4" x14ac:dyDescent="0.25">
      <c r="D820" s="25"/>
    </row>
    <row r="821" spans="4:4" x14ac:dyDescent="0.25">
      <c r="D821" s="25"/>
    </row>
    <row r="822" spans="4:4" x14ac:dyDescent="0.25">
      <c r="D822" s="25"/>
    </row>
    <row r="823" spans="4:4" x14ac:dyDescent="0.25">
      <c r="D823" s="25"/>
    </row>
    <row r="824" spans="4:4" x14ac:dyDescent="0.25">
      <c r="D824" s="25"/>
    </row>
    <row r="825" spans="4:4" x14ac:dyDescent="0.25">
      <c r="D825" s="25"/>
    </row>
    <row r="826" spans="4:4" x14ac:dyDescent="0.25">
      <c r="D826" s="25"/>
    </row>
    <row r="827" spans="4:4" x14ac:dyDescent="0.25">
      <c r="D827" s="25"/>
    </row>
    <row r="828" spans="4:4" x14ac:dyDescent="0.25">
      <c r="D828" s="25"/>
    </row>
    <row r="829" spans="4:4" x14ac:dyDescent="0.25">
      <c r="D829" s="25"/>
    </row>
    <row r="830" spans="4:4" x14ac:dyDescent="0.25">
      <c r="D830" s="25"/>
    </row>
    <row r="831" spans="4:4" x14ac:dyDescent="0.25">
      <c r="D831" s="25"/>
    </row>
    <row r="832" spans="4:4" x14ac:dyDescent="0.25">
      <c r="D832" s="25"/>
    </row>
    <row r="833" spans="4:4" x14ac:dyDescent="0.25">
      <c r="D833" s="25"/>
    </row>
    <row r="834" spans="4:4" x14ac:dyDescent="0.25">
      <c r="D834" s="25"/>
    </row>
    <row r="835" spans="4:4" x14ac:dyDescent="0.25">
      <c r="D835" s="25"/>
    </row>
    <row r="836" spans="4:4" x14ac:dyDescent="0.25">
      <c r="D836" s="25"/>
    </row>
    <row r="837" spans="4:4" x14ac:dyDescent="0.25">
      <c r="D837" s="25"/>
    </row>
    <row r="838" spans="4:4" x14ac:dyDescent="0.25">
      <c r="D838" s="25"/>
    </row>
    <row r="839" spans="4:4" x14ac:dyDescent="0.25">
      <c r="D839" s="25"/>
    </row>
    <row r="840" spans="4:4" x14ac:dyDescent="0.25">
      <c r="D840" s="25"/>
    </row>
    <row r="841" spans="4:4" x14ac:dyDescent="0.25">
      <c r="D841" s="25"/>
    </row>
    <row r="842" spans="4:4" x14ac:dyDescent="0.25">
      <c r="D842" s="25"/>
    </row>
    <row r="843" spans="4:4" x14ac:dyDescent="0.25">
      <c r="D843" s="25"/>
    </row>
    <row r="844" spans="4:4" x14ac:dyDescent="0.25">
      <c r="D844" s="25"/>
    </row>
    <row r="845" spans="4:4" x14ac:dyDescent="0.25">
      <c r="D845" s="25"/>
    </row>
    <row r="846" spans="4:4" x14ac:dyDescent="0.25">
      <c r="D846" s="25"/>
    </row>
    <row r="847" spans="4:4" x14ac:dyDescent="0.25">
      <c r="D847" s="25"/>
    </row>
    <row r="848" spans="4:4" x14ac:dyDescent="0.25">
      <c r="D848" s="25"/>
    </row>
    <row r="849" spans="4:4" x14ac:dyDescent="0.25">
      <c r="D849" s="25"/>
    </row>
    <row r="850" spans="4:4" x14ac:dyDescent="0.25">
      <c r="D850" s="25"/>
    </row>
    <row r="851" spans="4:4" x14ac:dyDescent="0.25">
      <c r="D851" s="25"/>
    </row>
    <row r="852" spans="4:4" x14ac:dyDescent="0.25">
      <c r="D852" s="25"/>
    </row>
    <row r="853" spans="4:4" x14ac:dyDescent="0.25">
      <c r="D853" s="25"/>
    </row>
    <row r="854" spans="4:4" x14ac:dyDescent="0.25">
      <c r="D854" s="25"/>
    </row>
    <row r="855" spans="4:4" x14ac:dyDescent="0.25">
      <c r="D855" s="25"/>
    </row>
    <row r="856" spans="4:4" x14ac:dyDescent="0.25">
      <c r="D856" s="25"/>
    </row>
    <row r="857" spans="4:4" x14ac:dyDescent="0.25">
      <c r="D857" s="25"/>
    </row>
    <row r="858" spans="4:4" x14ac:dyDescent="0.25">
      <c r="D858" s="25"/>
    </row>
    <row r="859" spans="4:4" x14ac:dyDescent="0.25">
      <c r="D859" s="25"/>
    </row>
    <row r="860" spans="4:4" x14ac:dyDescent="0.25">
      <c r="D860" s="25"/>
    </row>
    <row r="861" spans="4:4" x14ac:dyDescent="0.25">
      <c r="D861" s="25"/>
    </row>
    <row r="862" spans="4:4" x14ac:dyDescent="0.25">
      <c r="D862" s="25"/>
    </row>
    <row r="863" spans="4:4" x14ac:dyDescent="0.25">
      <c r="D863" s="25"/>
    </row>
    <row r="864" spans="4:4" x14ac:dyDescent="0.25">
      <c r="D864" s="25"/>
    </row>
    <row r="865" spans="4:4" x14ac:dyDescent="0.25">
      <c r="D865" s="25"/>
    </row>
    <row r="866" spans="4:4" x14ac:dyDescent="0.25">
      <c r="D866" s="25"/>
    </row>
    <row r="867" spans="4:4" x14ac:dyDescent="0.25">
      <c r="D867" s="25"/>
    </row>
    <row r="868" spans="4:4" x14ac:dyDescent="0.25">
      <c r="D868" s="25"/>
    </row>
    <row r="869" spans="4:4" x14ac:dyDescent="0.25">
      <c r="D869" s="25"/>
    </row>
    <row r="870" spans="4:4" x14ac:dyDescent="0.25">
      <c r="D870" s="25"/>
    </row>
    <row r="871" spans="4:4" x14ac:dyDescent="0.25">
      <c r="D871" s="25"/>
    </row>
    <row r="872" spans="4:4" x14ac:dyDescent="0.25">
      <c r="D872" s="25"/>
    </row>
    <row r="873" spans="4:4" x14ac:dyDescent="0.25">
      <c r="D873" s="25"/>
    </row>
    <row r="874" spans="4:4" x14ac:dyDescent="0.25">
      <c r="D874" s="25"/>
    </row>
    <row r="875" spans="4:4" x14ac:dyDescent="0.25">
      <c r="D875" s="25"/>
    </row>
    <row r="876" spans="4:4" x14ac:dyDescent="0.25">
      <c r="D876" s="25"/>
    </row>
    <row r="877" spans="4:4" x14ac:dyDescent="0.25">
      <c r="D877" s="25"/>
    </row>
    <row r="878" spans="4:4" x14ac:dyDescent="0.25">
      <c r="D878" s="25"/>
    </row>
    <row r="879" spans="4:4" x14ac:dyDescent="0.25">
      <c r="D879" s="25"/>
    </row>
    <row r="880" spans="4:4" x14ac:dyDescent="0.25">
      <c r="D880" s="25"/>
    </row>
    <row r="881" spans="4:4" x14ac:dyDescent="0.25">
      <c r="D881" s="25"/>
    </row>
    <row r="882" spans="4:4" x14ac:dyDescent="0.25">
      <c r="D882" s="25"/>
    </row>
    <row r="883" spans="4:4" x14ac:dyDescent="0.25">
      <c r="D883" s="25"/>
    </row>
    <row r="884" spans="4:4" x14ac:dyDescent="0.25">
      <c r="D884" s="25"/>
    </row>
    <row r="885" spans="4:4" x14ac:dyDescent="0.25">
      <c r="D885" s="25"/>
    </row>
    <row r="886" spans="4:4" x14ac:dyDescent="0.25">
      <c r="D886" s="25"/>
    </row>
    <row r="887" spans="4:4" x14ac:dyDescent="0.25">
      <c r="D887" s="25"/>
    </row>
    <row r="888" spans="4:4" x14ac:dyDescent="0.25">
      <c r="D888" s="25"/>
    </row>
    <row r="889" spans="4:4" x14ac:dyDescent="0.25">
      <c r="D889" s="25"/>
    </row>
    <row r="890" spans="4:4" x14ac:dyDescent="0.25">
      <c r="D890" s="25"/>
    </row>
    <row r="891" spans="4:4" x14ac:dyDescent="0.25">
      <c r="D891" s="25"/>
    </row>
    <row r="892" spans="4:4" x14ac:dyDescent="0.25">
      <c r="D892" s="25"/>
    </row>
    <row r="893" spans="4:4" x14ac:dyDescent="0.25">
      <c r="D893" s="25"/>
    </row>
    <row r="894" spans="4:4" x14ac:dyDescent="0.25">
      <c r="D894" s="25"/>
    </row>
    <row r="895" spans="4:4" x14ac:dyDescent="0.25">
      <c r="D895" s="25"/>
    </row>
    <row r="896" spans="4:4" x14ac:dyDescent="0.25">
      <c r="D896" s="25"/>
    </row>
    <row r="897" spans="4:4" x14ac:dyDescent="0.25">
      <c r="D897" s="25"/>
    </row>
    <row r="898" spans="4:4" x14ac:dyDescent="0.25">
      <c r="D898" s="25"/>
    </row>
    <row r="899" spans="4:4" x14ac:dyDescent="0.25">
      <c r="D899" s="25"/>
    </row>
    <row r="900" spans="4:4" x14ac:dyDescent="0.25">
      <c r="D900" s="25"/>
    </row>
    <row r="901" spans="4:4" x14ac:dyDescent="0.25">
      <c r="D901" s="25"/>
    </row>
    <row r="902" spans="4:4" x14ac:dyDescent="0.25">
      <c r="D902" s="25"/>
    </row>
    <row r="903" spans="4:4" x14ac:dyDescent="0.25">
      <c r="D903" s="25"/>
    </row>
    <row r="904" spans="4:4" x14ac:dyDescent="0.25">
      <c r="D904" s="25"/>
    </row>
    <row r="905" spans="4:4" x14ac:dyDescent="0.25">
      <c r="D905" s="25"/>
    </row>
    <row r="906" spans="4:4" x14ac:dyDescent="0.25">
      <c r="D906" s="25"/>
    </row>
    <row r="907" spans="4:4" x14ac:dyDescent="0.25">
      <c r="D907" s="25"/>
    </row>
    <row r="908" spans="4:4" x14ac:dyDescent="0.25">
      <c r="D908" s="25"/>
    </row>
    <row r="909" spans="4:4" x14ac:dyDescent="0.25">
      <c r="D909" s="25"/>
    </row>
    <row r="910" spans="4:4" x14ac:dyDescent="0.25">
      <c r="D910" s="25"/>
    </row>
    <row r="911" spans="4:4" x14ac:dyDescent="0.25">
      <c r="D911" s="25"/>
    </row>
    <row r="912" spans="4:4" x14ac:dyDescent="0.25">
      <c r="D912" s="25"/>
    </row>
    <row r="913" spans="4:4" x14ac:dyDescent="0.25">
      <c r="D913" s="25"/>
    </row>
    <row r="914" spans="4:4" x14ac:dyDescent="0.25">
      <c r="D914" s="25"/>
    </row>
    <row r="915" spans="4:4" x14ac:dyDescent="0.25">
      <c r="D915" s="25"/>
    </row>
    <row r="916" spans="4:4" x14ac:dyDescent="0.25">
      <c r="D916" s="25"/>
    </row>
    <row r="917" spans="4:4" x14ac:dyDescent="0.25">
      <c r="D917" s="25"/>
    </row>
    <row r="918" spans="4:4" x14ac:dyDescent="0.25">
      <c r="D918" s="25"/>
    </row>
    <row r="919" spans="4:4" x14ac:dyDescent="0.25">
      <c r="D919" s="25"/>
    </row>
    <row r="920" spans="4:4" x14ac:dyDescent="0.25">
      <c r="D920" s="25"/>
    </row>
    <row r="921" spans="4:4" x14ac:dyDescent="0.25">
      <c r="D921" s="25"/>
    </row>
    <row r="922" spans="4:4" x14ac:dyDescent="0.25">
      <c r="D922" s="25"/>
    </row>
    <row r="923" spans="4:4" x14ac:dyDescent="0.25">
      <c r="D923" s="25"/>
    </row>
    <row r="924" spans="4:4" x14ac:dyDescent="0.25">
      <c r="D924" s="25"/>
    </row>
    <row r="925" spans="4:4" x14ac:dyDescent="0.25">
      <c r="D925" s="25"/>
    </row>
    <row r="926" spans="4:4" x14ac:dyDescent="0.25">
      <c r="D926" s="25"/>
    </row>
    <row r="927" spans="4:4" x14ac:dyDescent="0.25">
      <c r="D927" s="25"/>
    </row>
    <row r="928" spans="4:4" x14ac:dyDescent="0.25">
      <c r="D928" s="25"/>
    </row>
    <row r="929" spans="4:4" x14ac:dyDescent="0.25">
      <c r="D929" s="25"/>
    </row>
    <row r="930" spans="4:4" x14ac:dyDescent="0.25">
      <c r="D930" s="25"/>
    </row>
    <row r="931" spans="4:4" x14ac:dyDescent="0.25">
      <c r="D931" s="25"/>
    </row>
    <row r="932" spans="4:4" x14ac:dyDescent="0.25">
      <c r="D932" s="25"/>
    </row>
    <row r="933" spans="4:4" x14ac:dyDescent="0.25">
      <c r="D933" s="25"/>
    </row>
    <row r="934" spans="4:4" x14ac:dyDescent="0.25">
      <c r="D934" s="25"/>
    </row>
    <row r="935" spans="4:4" x14ac:dyDescent="0.25">
      <c r="D935" s="25"/>
    </row>
    <row r="936" spans="4:4" x14ac:dyDescent="0.25">
      <c r="D936" s="25"/>
    </row>
    <row r="937" spans="4:4" x14ac:dyDescent="0.25">
      <c r="D937" s="25"/>
    </row>
    <row r="938" spans="4:4" x14ac:dyDescent="0.25">
      <c r="D938" s="25"/>
    </row>
    <row r="939" spans="4:4" x14ac:dyDescent="0.25">
      <c r="D939" s="25"/>
    </row>
    <row r="940" spans="4:4" x14ac:dyDescent="0.25">
      <c r="D940" s="25"/>
    </row>
    <row r="941" spans="4:4" x14ac:dyDescent="0.25">
      <c r="D941" s="25"/>
    </row>
    <row r="942" spans="4:4" x14ac:dyDescent="0.25">
      <c r="D942" s="25"/>
    </row>
    <row r="943" spans="4:4" x14ac:dyDescent="0.25">
      <c r="D943" s="25"/>
    </row>
    <row r="944" spans="4:4" x14ac:dyDescent="0.25">
      <c r="D944" s="25"/>
    </row>
    <row r="945" spans="4:4" x14ac:dyDescent="0.25">
      <c r="D945" s="25"/>
    </row>
    <row r="946" spans="4:4" x14ac:dyDescent="0.25">
      <c r="D946" s="25"/>
    </row>
    <row r="947" spans="4:4" x14ac:dyDescent="0.25">
      <c r="D947" s="25"/>
    </row>
    <row r="948" spans="4:4" x14ac:dyDescent="0.25">
      <c r="D948" s="25"/>
    </row>
    <row r="949" spans="4:4" x14ac:dyDescent="0.25">
      <c r="D949" s="25"/>
    </row>
    <row r="950" spans="4:4" x14ac:dyDescent="0.25">
      <c r="D950" s="25"/>
    </row>
    <row r="951" spans="4:4" x14ac:dyDescent="0.25">
      <c r="D951" s="25"/>
    </row>
    <row r="952" spans="4:4" x14ac:dyDescent="0.25">
      <c r="D952" s="25"/>
    </row>
    <row r="953" spans="4:4" x14ac:dyDescent="0.25">
      <c r="D953" s="25"/>
    </row>
    <row r="954" spans="4:4" x14ac:dyDescent="0.25">
      <c r="D954" s="25"/>
    </row>
    <row r="955" spans="4:4" x14ac:dyDescent="0.25">
      <c r="D955" s="25"/>
    </row>
    <row r="956" spans="4:4" x14ac:dyDescent="0.25">
      <c r="D956" s="25"/>
    </row>
    <row r="957" spans="4:4" x14ac:dyDescent="0.25">
      <c r="D957" s="25"/>
    </row>
    <row r="958" spans="4:4" x14ac:dyDescent="0.25">
      <c r="D958" s="25"/>
    </row>
    <row r="959" spans="4:4" x14ac:dyDescent="0.25">
      <c r="D959" s="25"/>
    </row>
    <row r="960" spans="4:4" x14ac:dyDescent="0.25">
      <c r="D960" s="25"/>
    </row>
    <row r="961" spans="4:4" x14ac:dyDescent="0.25">
      <c r="D961" s="25"/>
    </row>
    <row r="962" spans="4:4" x14ac:dyDescent="0.25">
      <c r="D962" s="25"/>
    </row>
    <row r="963" spans="4:4" x14ac:dyDescent="0.25">
      <c r="D963" s="25"/>
    </row>
    <row r="964" spans="4:4" x14ac:dyDescent="0.25">
      <c r="D964" s="25"/>
    </row>
    <row r="965" spans="4:4" x14ac:dyDescent="0.25">
      <c r="D965" s="25"/>
    </row>
    <row r="966" spans="4:4" x14ac:dyDescent="0.25">
      <c r="D966" s="25"/>
    </row>
    <row r="967" spans="4:4" x14ac:dyDescent="0.25">
      <c r="D967" s="25"/>
    </row>
    <row r="968" spans="4:4" x14ac:dyDescent="0.25">
      <c r="D968" s="25"/>
    </row>
    <row r="969" spans="4:4" x14ac:dyDescent="0.25">
      <c r="D969" s="25"/>
    </row>
    <row r="970" spans="4:4" x14ac:dyDescent="0.25">
      <c r="D970" s="25"/>
    </row>
    <row r="971" spans="4:4" x14ac:dyDescent="0.25">
      <c r="D971" s="25"/>
    </row>
    <row r="972" spans="4:4" x14ac:dyDescent="0.25">
      <c r="D972" s="25"/>
    </row>
    <row r="973" spans="4:4" x14ac:dyDescent="0.25">
      <c r="D973" s="25"/>
    </row>
    <row r="974" spans="4:4" x14ac:dyDescent="0.25">
      <c r="D974" s="25"/>
    </row>
    <row r="975" spans="4:4" x14ac:dyDescent="0.25">
      <c r="D975" s="25"/>
    </row>
    <row r="976" spans="4:4" x14ac:dyDescent="0.25">
      <c r="D976" s="25"/>
    </row>
    <row r="977" spans="4:4" x14ac:dyDescent="0.25">
      <c r="D977" s="25"/>
    </row>
    <row r="978" spans="4:4" x14ac:dyDescent="0.25">
      <c r="D978" s="25"/>
    </row>
    <row r="979" spans="4:4" x14ac:dyDescent="0.25">
      <c r="D979" s="25"/>
    </row>
    <row r="980" spans="4:4" x14ac:dyDescent="0.25">
      <c r="D980" s="25"/>
    </row>
    <row r="981" spans="4:4" x14ac:dyDescent="0.25">
      <c r="D981" s="25"/>
    </row>
    <row r="982" spans="4:4" x14ac:dyDescent="0.25">
      <c r="D982" s="25"/>
    </row>
    <row r="983" spans="4:4" x14ac:dyDescent="0.25">
      <c r="D983" s="25"/>
    </row>
    <row r="984" spans="4:4" x14ac:dyDescent="0.25">
      <c r="D984" s="25"/>
    </row>
    <row r="985" spans="4:4" x14ac:dyDescent="0.25">
      <c r="D985" s="25"/>
    </row>
    <row r="986" spans="4:4" x14ac:dyDescent="0.25">
      <c r="D986" s="25"/>
    </row>
    <row r="987" spans="4:4" x14ac:dyDescent="0.25">
      <c r="D987" s="25"/>
    </row>
    <row r="988" spans="4:4" x14ac:dyDescent="0.25">
      <c r="D988" s="25"/>
    </row>
    <row r="989" spans="4:4" x14ac:dyDescent="0.25">
      <c r="D989" s="25"/>
    </row>
    <row r="990" spans="4:4" x14ac:dyDescent="0.25">
      <c r="D990" s="25"/>
    </row>
    <row r="991" spans="4:4" x14ac:dyDescent="0.25">
      <c r="D991" s="25"/>
    </row>
    <row r="992" spans="4:4" x14ac:dyDescent="0.25">
      <c r="D992" s="25"/>
    </row>
    <row r="993" spans="4:4" x14ac:dyDescent="0.25">
      <c r="D993" s="25"/>
    </row>
    <row r="994" spans="4:4" x14ac:dyDescent="0.25">
      <c r="D994" s="25"/>
    </row>
    <row r="995" spans="4:4" x14ac:dyDescent="0.25">
      <c r="D995" s="25"/>
    </row>
    <row r="996" spans="4:4" x14ac:dyDescent="0.25">
      <c r="D996" s="25"/>
    </row>
    <row r="997" spans="4:4" x14ac:dyDescent="0.25">
      <c r="D997" s="25"/>
    </row>
    <row r="998" spans="4:4" x14ac:dyDescent="0.25">
      <c r="D998" s="25"/>
    </row>
    <row r="999" spans="4:4" x14ac:dyDescent="0.25">
      <c r="D999" s="25"/>
    </row>
    <row r="1000" spans="4:4" x14ac:dyDescent="0.25">
      <c r="D1000" s="25"/>
    </row>
    <row r="1001" spans="4:4" x14ac:dyDescent="0.25">
      <c r="D1001" s="25"/>
    </row>
    <row r="1002" spans="4:4" x14ac:dyDescent="0.25">
      <c r="D1002" s="25"/>
    </row>
    <row r="1003" spans="4:4" x14ac:dyDescent="0.25">
      <c r="D1003" s="25"/>
    </row>
    <row r="1004" spans="4:4" x14ac:dyDescent="0.25">
      <c r="D1004" s="25"/>
    </row>
    <row r="1005" spans="4:4" x14ac:dyDescent="0.25">
      <c r="D1005" s="25"/>
    </row>
    <row r="1006" spans="4:4" x14ac:dyDescent="0.25">
      <c r="D1006" s="25"/>
    </row>
    <row r="1007" spans="4:4" x14ac:dyDescent="0.25">
      <c r="D1007" s="25"/>
    </row>
    <row r="1008" spans="4:4" x14ac:dyDescent="0.25">
      <c r="D1008" s="25"/>
    </row>
    <row r="1009" spans="4:4" x14ac:dyDescent="0.25">
      <c r="D1009" s="25"/>
    </row>
    <row r="1010" spans="4:4" x14ac:dyDescent="0.25">
      <c r="D1010" s="25"/>
    </row>
    <row r="1011" spans="4:4" x14ac:dyDescent="0.25">
      <c r="D1011" s="25"/>
    </row>
    <row r="1012" spans="4:4" x14ac:dyDescent="0.25">
      <c r="D1012" s="25"/>
    </row>
    <row r="1013" spans="4:4" x14ac:dyDescent="0.25">
      <c r="D1013" s="25"/>
    </row>
    <row r="1014" spans="4:4" x14ac:dyDescent="0.25">
      <c r="D1014" s="25"/>
    </row>
    <row r="1015" spans="4:4" x14ac:dyDescent="0.25">
      <c r="D1015" s="25"/>
    </row>
    <row r="1016" spans="4:4" x14ac:dyDescent="0.25">
      <c r="D1016" s="25"/>
    </row>
    <row r="1017" spans="4:4" x14ac:dyDescent="0.25">
      <c r="D1017" s="25"/>
    </row>
    <row r="1018" spans="4:4" x14ac:dyDescent="0.25">
      <c r="D1018" s="25"/>
    </row>
    <row r="1019" spans="4:4" x14ac:dyDescent="0.25">
      <c r="D1019" s="25"/>
    </row>
    <row r="1020" spans="4:4" x14ac:dyDescent="0.25">
      <c r="D1020" s="25"/>
    </row>
    <row r="1021" spans="4:4" x14ac:dyDescent="0.25">
      <c r="D1021" s="25"/>
    </row>
    <row r="1022" spans="4:4" x14ac:dyDescent="0.25">
      <c r="D1022" s="25"/>
    </row>
    <row r="1023" spans="4:4" x14ac:dyDescent="0.25">
      <c r="D1023" s="25"/>
    </row>
    <row r="1024" spans="4:4" x14ac:dyDescent="0.25">
      <c r="D1024" s="25"/>
    </row>
    <row r="1025" spans="4:4" x14ac:dyDescent="0.25">
      <c r="D1025" s="25"/>
    </row>
    <row r="1026" spans="4:4" x14ac:dyDescent="0.25">
      <c r="D1026" s="25"/>
    </row>
    <row r="1027" spans="4:4" x14ac:dyDescent="0.25">
      <c r="D1027" s="25"/>
    </row>
    <row r="1028" spans="4:4" x14ac:dyDescent="0.25">
      <c r="D1028" s="25"/>
    </row>
    <row r="1029" spans="4:4" x14ac:dyDescent="0.25">
      <c r="D1029" s="25"/>
    </row>
    <row r="1030" spans="4:4" x14ac:dyDescent="0.25">
      <c r="D1030" s="25"/>
    </row>
    <row r="1031" spans="4:4" x14ac:dyDescent="0.25">
      <c r="D1031" s="25"/>
    </row>
    <row r="1032" spans="4:4" x14ac:dyDescent="0.25">
      <c r="D1032" s="25"/>
    </row>
    <row r="1033" spans="4:4" x14ac:dyDescent="0.25">
      <c r="D1033" s="25"/>
    </row>
    <row r="1034" spans="4:4" x14ac:dyDescent="0.25">
      <c r="D1034" s="25"/>
    </row>
    <row r="1035" spans="4:4" x14ac:dyDescent="0.25">
      <c r="D1035" s="25"/>
    </row>
    <row r="1036" spans="4:4" x14ac:dyDescent="0.25">
      <c r="D1036" s="25"/>
    </row>
    <row r="1037" spans="4:4" x14ac:dyDescent="0.25">
      <c r="D1037" s="25"/>
    </row>
    <row r="1038" spans="4:4" x14ac:dyDescent="0.25">
      <c r="D1038" s="25"/>
    </row>
    <row r="1039" spans="4:4" x14ac:dyDescent="0.25">
      <c r="D1039" s="25"/>
    </row>
    <row r="1040" spans="4:4" x14ac:dyDescent="0.25">
      <c r="D1040" s="25"/>
    </row>
    <row r="1041" spans="4:4" x14ac:dyDescent="0.25">
      <c r="D1041" s="25"/>
    </row>
    <row r="1042" spans="4:4" x14ac:dyDescent="0.25">
      <c r="D1042" s="25"/>
    </row>
    <row r="1043" spans="4:4" x14ac:dyDescent="0.25">
      <c r="D1043" s="25"/>
    </row>
    <row r="1044" spans="4:4" x14ac:dyDescent="0.25">
      <c r="D1044" s="25"/>
    </row>
    <row r="1045" spans="4:4" x14ac:dyDescent="0.25">
      <c r="D1045" s="25"/>
    </row>
    <row r="1046" spans="4:4" x14ac:dyDescent="0.25">
      <c r="D1046" s="25"/>
    </row>
    <row r="1047" spans="4:4" x14ac:dyDescent="0.25">
      <c r="D1047" s="25"/>
    </row>
    <row r="1048" spans="4:4" x14ac:dyDescent="0.25">
      <c r="D1048" s="25"/>
    </row>
    <row r="1049" spans="4:4" x14ac:dyDescent="0.25">
      <c r="D1049" s="25"/>
    </row>
    <row r="1050" spans="4:4" x14ac:dyDescent="0.25">
      <c r="D1050" s="25"/>
    </row>
    <row r="1051" spans="4:4" x14ac:dyDescent="0.25">
      <c r="D1051" s="25"/>
    </row>
    <row r="1052" spans="4:4" x14ac:dyDescent="0.25">
      <c r="D1052" s="25"/>
    </row>
    <row r="1053" spans="4:4" x14ac:dyDescent="0.25">
      <c r="D1053" s="25"/>
    </row>
    <row r="1054" spans="4:4" x14ac:dyDescent="0.25">
      <c r="D1054" s="25"/>
    </row>
    <row r="1055" spans="4:4" x14ac:dyDescent="0.25">
      <c r="D1055" s="25"/>
    </row>
    <row r="1056" spans="4:4" x14ac:dyDescent="0.25">
      <c r="D1056" s="25"/>
    </row>
    <row r="1057" spans="4:4" x14ac:dyDescent="0.25">
      <c r="D1057" s="25"/>
    </row>
    <row r="1058" spans="4:4" x14ac:dyDescent="0.25">
      <c r="D1058" s="25"/>
    </row>
    <row r="1059" spans="4:4" x14ac:dyDescent="0.25">
      <c r="D1059" s="25"/>
    </row>
    <row r="1060" spans="4:4" x14ac:dyDescent="0.25">
      <c r="D1060" s="25"/>
    </row>
    <row r="1061" spans="4:4" x14ac:dyDescent="0.25">
      <c r="D1061" s="25"/>
    </row>
    <row r="1062" spans="4:4" x14ac:dyDescent="0.25">
      <c r="D1062" s="25"/>
    </row>
    <row r="1063" spans="4:4" x14ac:dyDescent="0.25">
      <c r="D1063" s="25"/>
    </row>
    <row r="1064" spans="4:4" x14ac:dyDescent="0.25">
      <c r="D1064" s="25"/>
    </row>
    <row r="1065" spans="4:4" x14ac:dyDescent="0.25">
      <c r="D1065" s="25"/>
    </row>
    <row r="1066" spans="4:4" x14ac:dyDescent="0.25">
      <c r="D1066" s="25"/>
    </row>
    <row r="1067" spans="4:4" x14ac:dyDescent="0.25">
      <c r="D1067" s="25"/>
    </row>
    <row r="1068" spans="4:4" x14ac:dyDescent="0.25">
      <c r="D1068" s="25"/>
    </row>
    <row r="1069" spans="4:4" x14ac:dyDescent="0.25">
      <c r="D1069" s="25"/>
    </row>
    <row r="1070" spans="4:4" x14ac:dyDescent="0.25">
      <c r="D1070" s="25"/>
    </row>
    <row r="1071" spans="4:4" x14ac:dyDescent="0.25">
      <c r="D1071" s="25"/>
    </row>
    <row r="1072" spans="4:4" x14ac:dyDescent="0.25">
      <c r="D1072" s="25"/>
    </row>
    <row r="1073" spans="4:4" x14ac:dyDescent="0.25">
      <c r="D1073" s="25"/>
    </row>
    <row r="1074" spans="4:4" x14ac:dyDescent="0.25">
      <c r="D1074" s="25"/>
    </row>
    <row r="1075" spans="4:4" x14ac:dyDescent="0.25">
      <c r="D1075" s="25"/>
    </row>
    <row r="1076" spans="4:4" x14ac:dyDescent="0.25">
      <c r="D1076" s="25"/>
    </row>
    <row r="1077" spans="4:4" x14ac:dyDescent="0.25">
      <c r="D1077" s="25"/>
    </row>
    <row r="1078" spans="4:4" x14ac:dyDescent="0.25">
      <c r="D1078" s="25"/>
    </row>
    <row r="1079" spans="4:4" x14ac:dyDescent="0.25">
      <c r="D1079" s="25"/>
    </row>
    <row r="1080" spans="4:4" x14ac:dyDescent="0.25">
      <c r="D1080" s="25"/>
    </row>
    <row r="1081" spans="4:4" x14ac:dyDescent="0.25">
      <c r="D1081" s="25"/>
    </row>
    <row r="1082" spans="4:4" x14ac:dyDescent="0.25">
      <c r="D1082" s="25"/>
    </row>
    <row r="1083" spans="4:4" x14ac:dyDescent="0.25">
      <c r="D1083" s="25"/>
    </row>
    <row r="1084" spans="4:4" x14ac:dyDescent="0.25">
      <c r="D1084" s="25"/>
    </row>
    <row r="1085" spans="4:4" x14ac:dyDescent="0.25">
      <c r="D1085" s="25"/>
    </row>
    <row r="1086" spans="4:4" x14ac:dyDescent="0.25">
      <c r="D1086" s="25"/>
    </row>
    <row r="1087" spans="4:4" x14ac:dyDescent="0.25">
      <c r="D1087" s="25"/>
    </row>
    <row r="1088" spans="4:4" x14ac:dyDescent="0.25">
      <c r="D1088" s="25"/>
    </row>
    <row r="1089" spans="4:4" x14ac:dyDescent="0.25">
      <c r="D1089" s="25"/>
    </row>
    <row r="1090" spans="4:4" x14ac:dyDescent="0.25">
      <c r="D1090" s="25"/>
    </row>
    <row r="1091" spans="4:4" x14ac:dyDescent="0.25">
      <c r="D1091" s="25"/>
    </row>
    <row r="1092" spans="4:4" x14ac:dyDescent="0.25">
      <c r="D1092" s="25"/>
    </row>
    <row r="1093" spans="4:4" x14ac:dyDescent="0.25">
      <c r="D1093" s="25"/>
    </row>
    <row r="1094" spans="4:4" x14ac:dyDescent="0.25">
      <c r="D1094" s="25"/>
    </row>
    <row r="1095" spans="4:4" x14ac:dyDescent="0.25">
      <c r="D1095" s="25"/>
    </row>
    <row r="1096" spans="4:4" x14ac:dyDescent="0.25">
      <c r="D1096" s="25"/>
    </row>
    <row r="1097" spans="4:4" x14ac:dyDescent="0.25">
      <c r="D1097" s="25"/>
    </row>
    <row r="1098" spans="4:4" x14ac:dyDescent="0.25">
      <c r="D1098" s="25"/>
    </row>
    <row r="1099" spans="4:4" x14ac:dyDescent="0.25">
      <c r="D1099" s="25"/>
    </row>
    <row r="1100" spans="4:4" x14ac:dyDescent="0.25">
      <c r="D1100" s="25"/>
    </row>
    <row r="1101" spans="4:4" x14ac:dyDescent="0.25">
      <c r="D1101" s="25"/>
    </row>
    <row r="1102" spans="4:4" x14ac:dyDescent="0.25">
      <c r="D1102" s="25"/>
    </row>
    <row r="1103" spans="4:4" x14ac:dyDescent="0.25">
      <c r="D1103" s="25"/>
    </row>
    <row r="1104" spans="4:4" x14ac:dyDescent="0.25">
      <c r="D1104" s="25"/>
    </row>
    <row r="1105" spans="4:4" x14ac:dyDescent="0.25">
      <c r="D1105" s="25"/>
    </row>
    <row r="1106" spans="4:4" x14ac:dyDescent="0.25">
      <c r="D1106" s="25"/>
    </row>
    <row r="1107" spans="4:4" x14ac:dyDescent="0.25">
      <c r="D1107" s="25"/>
    </row>
    <row r="1108" spans="4:4" x14ac:dyDescent="0.25">
      <c r="D1108" s="25"/>
    </row>
    <row r="1109" spans="4:4" x14ac:dyDescent="0.25">
      <c r="D1109" s="25"/>
    </row>
    <row r="1110" spans="4:4" x14ac:dyDescent="0.25">
      <c r="D1110" s="25"/>
    </row>
    <row r="1111" spans="4:4" x14ac:dyDescent="0.25">
      <c r="D1111" s="25"/>
    </row>
    <row r="1112" spans="4:4" x14ac:dyDescent="0.25">
      <c r="D1112" s="25"/>
    </row>
    <row r="1113" spans="4:4" x14ac:dyDescent="0.25">
      <c r="D1113" s="25"/>
    </row>
    <row r="1114" spans="4:4" x14ac:dyDescent="0.25">
      <c r="D1114" s="25"/>
    </row>
    <row r="1115" spans="4:4" x14ac:dyDescent="0.25">
      <c r="D1115" s="25"/>
    </row>
    <row r="1116" spans="4:4" x14ac:dyDescent="0.25">
      <c r="D1116" s="25"/>
    </row>
    <row r="1117" spans="4:4" x14ac:dyDescent="0.25">
      <c r="D1117" s="25"/>
    </row>
    <row r="1118" spans="4:4" x14ac:dyDescent="0.25">
      <c r="D1118" s="25"/>
    </row>
    <row r="1119" spans="4:4" x14ac:dyDescent="0.25">
      <c r="D1119" s="25"/>
    </row>
    <row r="1120" spans="4:4" x14ac:dyDescent="0.25">
      <c r="D1120" s="25"/>
    </row>
    <row r="1121" spans="4:4" x14ac:dyDescent="0.25">
      <c r="D1121" s="25"/>
    </row>
    <row r="1122" spans="4:4" x14ac:dyDescent="0.25">
      <c r="D1122" s="25"/>
    </row>
    <row r="1123" spans="4:4" x14ac:dyDescent="0.25">
      <c r="D1123" s="25"/>
    </row>
    <row r="1124" spans="4:4" x14ac:dyDescent="0.25">
      <c r="D1124" s="25"/>
    </row>
    <row r="1125" spans="4:4" x14ac:dyDescent="0.25">
      <c r="D1125" s="25"/>
    </row>
    <row r="1126" spans="4:4" x14ac:dyDescent="0.25">
      <c r="D1126" s="25"/>
    </row>
    <row r="1127" spans="4:4" x14ac:dyDescent="0.25">
      <c r="D1127" s="25"/>
    </row>
    <row r="1128" spans="4:4" x14ac:dyDescent="0.25">
      <c r="D1128" s="25"/>
    </row>
    <row r="1129" spans="4:4" x14ac:dyDescent="0.25">
      <c r="D1129" s="25"/>
    </row>
    <row r="1130" spans="4:4" x14ac:dyDescent="0.25">
      <c r="D1130" s="25"/>
    </row>
    <row r="1131" spans="4:4" x14ac:dyDescent="0.25">
      <c r="D1131" s="25"/>
    </row>
    <row r="1132" spans="4:4" x14ac:dyDescent="0.25">
      <c r="D1132" s="25"/>
    </row>
    <row r="1133" spans="4:4" x14ac:dyDescent="0.25">
      <c r="D1133" s="25"/>
    </row>
    <row r="1134" spans="4:4" x14ac:dyDescent="0.25">
      <c r="D1134" s="25"/>
    </row>
    <row r="1135" spans="4:4" x14ac:dyDescent="0.25">
      <c r="D1135" s="25"/>
    </row>
    <row r="1136" spans="4:4" x14ac:dyDescent="0.25">
      <c r="D1136" s="25"/>
    </row>
    <row r="1137" spans="4:4" x14ac:dyDescent="0.25">
      <c r="D1137" s="25"/>
    </row>
    <row r="1138" spans="4:4" x14ac:dyDescent="0.25">
      <c r="D1138" s="25"/>
    </row>
    <row r="1139" spans="4:4" x14ac:dyDescent="0.25">
      <c r="D1139" s="25"/>
    </row>
    <row r="1140" spans="4:4" x14ac:dyDescent="0.25">
      <c r="D1140" s="25"/>
    </row>
    <row r="1141" spans="4:4" x14ac:dyDescent="0.25">
      <c r="D1141" s="25"/>
    </row>
    <row r="1142" spans="4:4" x14ac:dyDescent="0.25">
      <c r="D1142" s="25"/>
    </row>
    <row r="1143" spans="4:4" x14ac:dyDescent="0.25">
      <c r="D1143" s="25"/>
    </row>
    <row r="1144" spans="4:4" x14ac:dyDescent="0.25">
      <c r="D1144" s="25"/>
    </row>
    <row r="1145" spans="4:4" x14ac:dyDescent="0.25">
      <c r="D1145" s="25"/>
    </row>
    <row r="1146" spans="4:4" x14ac:dyDescent="0.25">
      <c r="D1146" s="25"/>
    </row>
    <row r="1147" spans="4:4" x14ac:dyDescent="0.25">
      <c r="D1147" s="25"/>
    </row>
    <row r="1148" spans="4:4" x14ac:dyDescent="0.25">
      <c r="D1148" s="25"/>
    </row>
    <row r="1149" spans="4:4" x14ac:dyDescent="0.25">
      <c r="D1149" s="25"/>
    </row>
    <row r="1150" spans="4:4" x14ac:dyDescent="0.25">
      <c r="D1150" s="25"/>
    </row>
    <row r="1151" spans="4:4" x14ac:dyDescent="0.25">
      <c r="D1151" s="25"/>
    </row>
    <row r="1152" spans="4:4" x14ac:dyDescent="0.25">
      <c r="D1152" s="25"/>
    </row>
    <row r="1153" spans="4:4" x14ac:dyDescent="0.25">
      <c r="D1153" s="25"/>
    </row>
    <row r="1154" spans="4:4" x14ac:dyDescent="0.25">
      <c r="D1154" s="25"/>
    </row>
    <row r="1155" spans="4:4" x14ac:dyDescent="0.25">
      <c r="D1155" s="25"/>
    </row>
    <row r="1156" spans="4:4" x14ac:dyDescent="0.25">
      <c r="D1156" s="25"/>
    </row>
    <row r="1157" spans="4:4" x14ac:dyDescent="0.25">
      <c r="D1157" s="25"/>
    </row>
    <row r="1158" spans="4:4" x14ac:dyDescent="0.25">
      <c r="D1158" s="25"/>
    </row>
    <row r="1159" spans="4:4" x14ac:dyDescent="0.25">
      <c r="D1159" s="25"/>
    </row>
    <row r="1160" spans="4:4" x14ac:dyDescent="0.25">
      <c r="D1160" s="25"/>
    </row>
    <row r="1161" spans="4:4" x14ac:dyDescent="0.25">
      <c r="D1161" s="25"/>
    </row>
    <row r="1162" spans="4:4" x14ac:dyDescent="0.25">
      <c r="D1162" s="25"/>
    </row>
    <row r="1163" spans="4:4" x14ac:dyDescent="0.25">
      <c r="D1163" s="25"/>
    </row>
    <row r="1164" spans="4:4" x14ac:dyDescent="0.25">
      <c r="D1164" s="25"/>
    </row>
    <row r="1165" spans="4:4" x14ac:dyDescent="0.25">
      <c r="D1165" s="25"/>
    </row>
    <row r="1166" spans="4:4" x14ac:dyDescent="0.25">
      <c r="D1166" s="25"/>
    </row>
    <row r="1167" spans="4:4" x14ac:dyDescent="0.25">
      <c r="D1167" s="25"/>
    </row>
    <row r="1168" spans="4:4" x14ac:dyDescent="0.25">
      <c r="D1168" s="25"/>
    </row>
    <row r="1169" spans="4:4" x14ac:dyDescent="0.25">
      <c r="D1169" s="25"/>
    </row>
    <row r="1170" spans="4:4" x14ac:dyDescent="0.25">
      <c r="D1170" s="25"/>
    </row>
    <row r="1171" spans="4:4" x14ac:dyDescent="0.25">
      <c r="D1171" s="25"/>
    </row>
    <row r="1172" spans="4:4" x14ac:dyDescent="0.25">
      <c r="D1172" s="25"/>
    </row>
    <row r="1173" spans="4:4" x14ac:dyDescent="0.25">
      <c r="D1173" s="25"/>
    </row>
    <row r="1174" spans="4:4" x14ac:dyDescent="0.25">
      <c r="D1174" s="25"/>
    </row>
    <row r="1175" spans="4:4" x14ac:dyDescent="0.25">
      <c r="D1175" s="25"/>
    </row>
    <row r="1176" spans="4:4" x14ac:dyDescent="0.25">
      <c r="D1176" s="25"/>
    </row>
    <row r="1177" spans="4:4" x14ac:dyDescent="0.25">
      <c r="D1177" s="25"/>
    </row>
    <row r="1178" spans="4:4" x14ac:dyDescent="0.25">
      <c r="D1178" s="25"/>
    </row>
    <row r="1179" spans="4:4" x14ac:dyDescent="0.25">
      <c r="D1179" s="25"/>
    </row>
    <row r="1180" spans="4:4" x14ac:dyDescent="0.25">
      <c r="D1180" s="25"/>
    </row>
    <row r="1181" spans="4:4" x14ac:dyDescent="0.25">
      <c r="D1181" s="25"/>
    </row>
    <row r="1182" spans="4:4" x14ac:dyDescent="0.25">
      <c r="D1182" s="25"/>
    </row>
    <row r="1183" spans="4:4" x14ac:dyDescent="0.25">
      <c r="D1183" s="25"/>
    </row>
    <row r="1184" spans="4:4" x14ac:dyDescent="0.25">
      <c r="D1184" s="25"/>
    </row>
    <row r="1185" spans="4:4" x14ac:dyDescent="0.25">
      <c r="D1185" s="25"/>
    </row>
    <row r="1186" spans="4:4" x14ac:dyDescent="0.25">
      <c r="D1186" s="25"/>
    </row>
    <row r="1187" spans="4:4" x14ac:dyDescent="0.25">
      <c r="D1187" s="25"/>
    </row>
    <row r="1188" spans="4:4" x14ac:dyDescent="0.25">
      <c r="D1188" s="25"/>
    </row>
    <row r="1189" spans="4:4" x14ac:dyDescent="0.25">
      <c r="D1189" s="25"/>
    </row>
    <row r="1190" spans="4:4" x14ac:dyDescent="0.25">
      <c r="D1190" s="25"/>
    </row>
    <row r="1191" spans="4:4" x14ac:dyDescent="0.25">
      <c r="D1191" s="25"/>
    </row>
    <row r="1192" spans="4:4" x14ac:dyDescent="0.25">
      <c r="D1192" s="25"/>
    </row>
    <row r="1193" spans="4:4" x14ac:dyDescent="0.25">
      <c r="D1193" s="25"/>
    </row>
    <row r="1194" spans="4:4" x14ac:dyDescent="0.25">
      <c r="D1194" s="25"/>
    </row>
    <row r="1195" spans="4:4" x14ac:dyDescent="0.25">
      <c r="D1195" s="25"/>
    </row>
    <row r="1196" spans="4:4" x14ac:dyDescent="0.25">
      <c r="D1196" s="25"/>
    </row>
    <row r="1197" spans="4:4" x14ac:dyDescent="0.25">
      <c r="D1197" s="25"/>
    </row>
    <row r="1198" spans="4:4" x14ac:dyDescent="0.25">
      <c r="D1198" s="25"/>
    </row>
    <row r="1199" spans="4:4" x14ac:dyDescent="0.25">
      <c r="D1199" s="25"/>
    </row>
    <row r="1200" spans="4:4" x14ac:dyDescent="0.25">
      <c r="D1200" s="25"/>
    </row>
    <row r="1201" spans="4:4" x14ac:dyDescent="0.25">
      <c r="D1201" s="25"/>
    </row>
    <row r="1202" spans="4:4" x14ac:dyDescent="0.25">
      <c r="D1202" s="25"/>
    </row>
    <row r="1203" spans="4:4" x14ac:dyDescent="0.25">
      <c r="D1203" s="25"/>
    </row>
    <row r="1204" spans="4:4" x14ac:dyDescent="0.25">
      <c r="D1204" s="25"/>
    </row>
    <row r="1205" spans="4:4" x14ac:dyDescent="0.25">
      <c r="D1205" s="25"/>
    </row>
    <row r="1206" spans="4:4" x14ac:dyDescent="0.25">
      <c r="D1206" s="25"/>
    </row>
    <row r="1207" spans="4:4" x14ac:dyDescent="0.25">
      <c r="D1207" s="25"/>
    </row>
    <row r="1208" spans="4:4" x14ac:dyDescent="0.25">
      <c r="D1208" s="25"/>
    </row>
    <row r="1209" spans="4:4" x14ac:dyDescent="0.25">
      <c r="D1209" s="25"/>
    </row>
    <row r="1210" spans="4:4" x14ac:dyDescent="0.25">
      <c r="D1210" s="25"/>
    </row>
    <row r="1211" spans="4:4" x14ac:dyDescent="0.25">
      <c r="D1211" s="25"/>
    </row>
    <row r="1212" spans="4:4" x14ac:dyDescent="0.25">
      <c r="D1212" s="25"/>
    </row>
    <row r="1213" spans="4:4" x14ac:dyDescent="0.25">
      <c r="D1213" s="25"/>
    </row>
    <row r="1214" spans="4:4" x14ac:dyDescent="0.25">
      <c r="D1214" s="25"/>
    </row>
    <row r="1215" spans="4:4" x14ac:dyDescent="0.25">
      <c r="D1215" s="25"/>
    </row>
    <row r="1216" spans="4:4" x14ac:dyDescent="0.25">
      <c r="D1216" s="25"/>
    </row>
    <row r="1217" spans="4:4" x14ac:dyDescent="0.25">
      <c r="D1217" s="25"/>
    </row>
    <row r="1218" spans="4:4" x14ac:dyDescent="0.25">
      <c r="D1218" s="25"/>
    </row>
    <row r="1219" spans="4:4" x14ac:dyDescent="0.25">
      <c r="D1219" s="25"/>
    </row>
    <row r="1220" spans="4:4" x14ac:dyDescent="0.25">
      <c r="D1220" s="25"/>
    </row>
    <row r="1221" spans="4:4" x14ac:dyDescent="0.25">
      <c r="D1221" s="25"/>
    </row>
    <row r="1222" spans="4:4" x14ac:dyDescent="0.25">
      <c r="D1222" s="25"/>
    </row>
    <row r="1223" spans="4:4" x14ac:dyDescent="0.25">
      <c r="D1223" s="25"/>
    </row>
    <row r="1224" spans="4:4" x14ac:dyDescent="0.25">
      <c r="D1224" s="25"/>
    </row>
    <row r="1225" spans="4:4" x14ac:dyDescent="0.25">
      <c r="D1225" s="25"/>
    </row>
    <row r="1226" spans="4:4" x14ac:dyDescent="0.25">
      <c r="D1226" s="25"/>
    </row>
    <row r="1227" spans="4:4" x14ac:dyDescent="0.25">
      <c r="D1227" s="25"/>
    </row>
    <row r="1228" spans="4:4" x14ac:dyDescent="0.25">
      <c r="D1228" s="25"/>
    </row>
    <row r="1229" spans="4:4" x14ac:dyDescent="0.25">
      <c r="D1229" s="25"/>
    </row>
    <row r="1230" spans="4:4" x14ac:dyDescent="0.25">
      <c r="D1230" s="25"/>
    </row>
    <row r="1231" spans="4:4" x14ac:dyDescent="0.25">
      <c r="D1231" s="25"/>
    </row>
    <row r="1232" spans="4:4" x14ac:dyDescent="0.25">
      <c r="D1232" s="25"/>
    </row>
    <row r="1233" spans="4:4" x14ac:dyDescent="0.25">
      <c r="D1233" s="25"/>
    </row>
    <row r="1234" spans="4:4" x14ac:dyDescent="0.25">
      <c r="D1234" s="25"/>
    </row>
    <row r="1235" spans="4:4" x14ac:dyDescent="0.25">
      <c r="D1235" s="25"/>
    </row>
    <row r="1236" spans="4:4" x14ac:dyDescent="0.25">
      <c r="D1236" s="25"/>
    </row>
    <row r="1237" spans="4:4" x14ac:dyDescent="0.25">
      <c r="D1237" s="25"/>
    </row>
    <row r="1238" spans="4:4" x14ac:dyDescent="0.25">
      <c r="D1238" s="25"/>
    </row>
    <row r="1239" spans="4:4" x14ac:dyDescent="0.25">
      <c r="D1239" s="25"/>
    </row>
    <row r="1240" spans="4:4" x14ac:dyDescent="0.25">
      <c r="D1240" s="25"/>
    </row>
    <row r="1241" spans="4:4" x14ac:dyDescent="0.25">
      <c r="D1241" s="25"/>
    </row>
    <row r="1242" spans="4:4" x14ac:dyDescent="0.25">
      <c r="D1242" s="25"/>
    </row>
    <row r="1243" spans="4:4" x14ac:dyDescent="0.25">
      <c r="D1243" s="25"/>
    </row>
    <row r="1244" spans="4:4" x14ac:dyDescent="0.25">
      <c r="D1244" s="25"/>
    </row>
    <row r="1245" spans="4:4" x14ac:dyDescent="0.25">
      <c r="D1245" s="25"/>
    </row>
    <row r="1246" spans="4:4" x14ac:dyDescent="0.25">
      <c r="D1246" s="25"/>
    </row>
    <row r="1247" spans="4:4" x14ac:dyDescent="0.25">
      <c r="D1247" s="25"/>
    </row>
    <row r="1248" spans="4:4" x14ac:dyDescent="0.25">
      <c r="D1248" s="25"/>
    </row>
    <row r="1249" spans="4:4" x14ac:dyDescent="0.25">
      <c r="D1249" s="25"/>
    </row>
    <row r="1250" spans="4:4" x14ac:dyDescent="0.25">
      <c r="D1250" s="25"/>
    </row>
    <row r="1251" spans="4:4" x14ac:dyDescent="0.25">
      <c r="D1251" s="25"/>
    </row>
    <row r="1252" spans="4:4" x14ac:dyDescent="0.25">
      <c r="D1252" s="25"/>
    </row>
    <row r="1253" spans="4:4" x14ac:dyDescent="0.25">
      <c r="D1253" s="25"/>
    </row>
    <row r="1254" spans="4:4" x14ac:dyDescent="0.25">
      <c r="D1254" s="25"/>
    </row>
    <row r="1255" spans="4:4" x14ac:dyDescent="0.25">
      <c r="D1255" s="25"/>
    </row>
    <row r="1256" spans="4:4" x14ac:dyDescent="0.25">
      <c r="D1256" s="25"/>
    </row>
    <row r="1257" spans="4:4" x14ac:dyDescent="0.25">
      <c r="D1257" s="25"/>
    </row>
    <row r="1258" spans="4:4" x14ac:dyDescent="0.25">
      <c r="D1258" s="25"/>
    </row>
    <row r="1259" spans="4:4" x14ac:dyDescent="0.25">
      <c r="D1259" s="25"/>
    </row>
    <row r="1260" spans="4:4" x14ac:dyDescent="0.25">
      <c r="D1260" s="25"/>
    </row>
    <row r="1261" spans="4:4" x14ac:dyDescent="0.25">
      <c r="D1261" s="25"/>
    </row>
    <row r="1262" spans="4:4" x14ac:dyDescent="0.25">
      <c r="D1262" s="25"/>
    </row>
    <row r="1263" spans="4:4" x14ac:dyDescent="0.25">
      <c r="D1263" s="25"/>
    </row>
    <row r="1264" spans="4:4" x14ac:dyDescent="0.25">
      <c r="D1264" s="25"/>
    </row>
    <row r="1265" spans="4:4" x14ac:dyDescent="0.25">
      <c r="D1265" s="25"/>
    </row>
    <row r="1266" spans="4:4" x14ac:dyDescent="0.25">
      <c r="D1266" s="25"/>
    </row>
    <row r="1267" spans="4:4" x14ac:dyDescent="0.25">
      <c r="D1267" s="25"/>
    </row>
    <row r="1268" spans="4:4" x14ac:dyDescent="0.25">
      <c r="D1268" s="25"/>
    </row>
    <row r="1269" spans="4:4" x14ac:dyDescent="0.25">
      <c r="D1269" s="25"/>
    </row>
    <row r="1270" spans="4:4" x14ac:dyDescent="0.25">
      <c r="D1270" s="25"/>
    </row>
    <row r="1271" spans="4:4" x14ac:dyDescent="0.25">
      <c r="D1271" s="25"/>
    </row>
    <row r="1272" spans="4:4" x14ac:dyDescent="0.25">
      <c r="D1272" s="25"/>
    </row>
    <row r="1273" spans="4:4" x14ac:dyDescent="0.25">
      <c r="D1273" s="25"/>
    </row>
    <row r="1274" spans="4:4" x14ac:dyDescent="0.25">
      <c r="D1274" s="25"/>
    </row>
    <row r="1275" spans="4:4" x14ac:dyDescent="0.25">
      <c r="D1275" s="25"/>
    </row>
    <row r="1276" spans="4:4" x14ac:dyDescent="0.25">
      <c r="D1276" s="25"/>
    </row>
    <row r="1277" spans="4:4" x14ac:dyDescent="0.25">
      <c r="D1277" s="25"/>
    </row>
    <row r="1278" spans="4:4" x14ac:dyDescent="0.25">
      <c r="D1278" s="25"/>
    </row>
    <row r="1279" spans="4:4" x14ac:dyDescent="0.25">
      <c r="D1279" s="25"/>
    </row>
    <row r="1280" spans="4:4" x14ac:dyDescent="0.25">
      <c r="D1280" s="25"/>
    </row>
    <row r="1281" spans="4:4" x14ac:dyDescent="0.25">
      <c r="D1281" s="25"/>
    </row>
    <row r="1282" spans="4:4" x14ac:dyDescent="0.25">
      <c r="D1282" s="25"/>
    </row>
    <row r="1283" spans="4:4" x14ac:dyDescent="0.25">
      <c r="D1283" s="25"/>
    </row>
    <row r="1284" spans="4:4" x14ac:dyDescent="0.25">
      <c r="D1284" s="25"/>
    </row>
    <row r="1285" spans="4:4" x14ac:dyDescent="0.25">
      <c r="D1285" s="25"/>
    </row>
    <row r="1286" spans="4:4" x14ac:dyDescent="0.25">
      <c r="D1286" s="25"/>
    </row>
    <row r="1287" spans="4:4" x14ac:dyDescent="0.25">
      <c r="D1287" s="25"/>
    </row>
    <row r="1288" spans="4:4" x14ac:dyDescent="0.25">
      <c r="D1288" s="25"/>
    </row>
    <row r="1289" spans="4:4" x14ac:dyDescent="0.25">
      <c r="D1289" s="25"/>
    </row>
    <row r="1290" spans="4:4" x14ac:dyDescent="0.25">
      <c r="D1290" s="25"/>
    </row>
    <row r="1291" spans="4:4" x14ac:dyDescent="0.25">
      <c r="D1291" s="25"/>
    </row>
    <row r="1292" spans="4:4" x14ac:dyDescent="0.25">
      <c r="D1292" s="25"/>
    </row>
    <row r="1293" spans="4:4" x14ac:dyDescent="0.25">
      <c r="D1293" s="25"/>
    </row>
    <row r="1294" spans="4:4" x14ac:dyDescent="0.25">
      <c r="D1294" s="25"/>
    </row>
    <row r="1295" spans="4:4" x14ac:dyDescent="0.25">
      <c r="D1295" s="25"/>
    </row>
    <row r="1296" spans="4:4" x14ac:dyDescent="0.25">
      <c r="D1296" s="25"/>
    </row>
    <row r="1297" spans="4:4" x14ac:dyDescent="0.25">
      <c r="D1297" s="25"/>
    </row>
    <row r="1298" spans="4:4" x14ac:dyDescent="0.25">
      <c r="D1298" s="25"/>
    </row>
    <row r="1299" spans="4:4" x14ac:dyDescent="0.25">
      <c r="D1299" s="25"/>
    </row>
    <row r="1300" spans="4:4" x14ac:dyDescent="0.25">
      <c r="D1300" s="25"/>
    </row>
    <row r="1301" spans="4:4" x14ac:dyDescent="0.25">
      <c r="D1301" s="25"/>
    </row>
    <row r="1302" spans="4:4" x14ac:dyDescent="0.25">
      <c r="D1302" s="25"/>
    </row>
    <row r="1303" spans="4:4" x14ac:dyDescent="0.25">
      <c r="D1303" s="25"/>
    </row>
    <row r="1304" spans="4:4" x14ac:dyDescent="0.25">
      <c r="D1304" s="25"/>
    </row>
    <row r="1305" spans="4:4" x14ac:dyDescent="0.25">
      <c r="D1305" s="25"/>
    </row>
    <row r="1306" spans="4:4" x14ac:dyDescent="0.25">
      <c r="D1306" s="25"/>
    </row>
    <row r="1307" spans="4:4" x14ac:dyDescent="0.25">
      <c r="D1307" s="25"/>
    </row>
    <row r="1308" spans="4:4" x14ac:dyDescent="0.25">
      <c r="D1308" s="25"/>
    </row>
    <row r="1309" spans="4:4" x14ac:dyDescent="0.25">
      <c r="D1309" s="25"/>
    </row>
    <row r="1310" spans="4:4" x14ac:dyDescent="0.25">
      <c r="D1310" s="25"/>
    </row>
    <row r="1311" spans="4:4" x14ac:dyDescent="0.25">
      <c r="D1311" s="25"/>
    </row>
    <row r="1312" spans="4:4" x14ac:dyDescent="0.25">
      <c r="D1312" s="25"/>
    </row>
    <row r="1313" spans="4:4" x14ac:dyDescent="0.25">
      <c r="D1313" s="25"/>
    </row>
    <row r="1314" spans="4:4" x14ac:dyDescent="0.25">
      <c r="D1314" s="25"/>
    </row>
    <row r="1315" spans="4:4" x14ac:dyDescent="0.25">
      <c r="D1315" s="25"/>
    </row>
    <row r="1316" spans="4:4" x14ac:dyDescent="0.25">
      <c r="D1316" s="25"/>
    </row>
    <row r="1317" spans="4:4" x14ac:dyDescent="0.25">
      <c r="D1317" s="25"/>
    </row>
    <row r="1318" spans="4:4" x14ac:dyDescent="0.25">
      <c r="D1318" s="25"/>
    </row>
    <row r="1319" spans="4:4" x14ac:dyDescent="0.25">
      <c r="D1319" s="25"/>
    </row>
    <row r="1320" spans="4:4" x14ac:dyDescent="0.25">
      <c r="D1320" s="25"/>
    </row>
    <row r="1321" spans="4:4" x14ac:dyDescent="0.25">
      <c r="D1321" s="25"/>
    </row>
    <row r="1322" spans="4:4" x14ac:dyDescent="0.25">
      <c r="D1322" s="25"/>
    </row>
    <row r="1323" spans="4:4" x14ac:dyDescent="0.25">
      <c r="D1323" s="25"/>
    </row>
    <row r="1324" spans="4:4" x14ac:dyDescent="0.25">
      <c r="D1324" s="25"/>
    </row>
    <row r="1325" spans="4:4" x14ac:dyDescent="0.25">
      <c r="D1325" s="25"/>
    </row>
    <row r="1326" spans="4:4" x14ac:dyDescent="0.25">
      <c r="D1326" s="25"/>
    </row>
    <row r="1327" spans="4:4" x14ac:dyDescent="0.25">
      <c r="D1327" s="25"/>
    </row>
    <row r="1328" spans="4:4" x14ac:dyDescent="0.25">
      <c r="D1328" s="25"/>
    </row>
    <row r="1329" spans="4:4" x14ac:dyDescent="0.25">
      <c r="D1329" s="25"/>
    </row>
    <row r="1330" spans="4:4" x14ac:dyDescent="0.25">
      <c r="D1330" s="25"/>
    </row>
    <row r="1331" spans="4:4" x14ac:dyDescent="0.25">
      <c r="D1331" s="25"/>
    </row>
    <row r="1332" spans="4:4" x14ac:dyDescent="0.25">
      <c r="D1332" s="25"/>
    </row>
    <row r="1333" spans="4:4" x14ac:dyDescent="0.25">
      <c r="D1333" s="25"/>
    </row>
    <row r="1334" spans="4:4" x14ac:dyDescent="0.25">
      <c r="D1334" s="25"/>
    </row>
    <row r="1335" spans="4:4" x14ac:dyDescent="0.25">
      <c r="D1335" s="25"/>
    </row>
    <row r="1336" spans="4:4" x14ac:dyDescent="0.25">
      <c r="D1336" s="25"/>
    </row>
    <row r="1337" spans="4:4" x14ac:dyDescent="0.25">
      <c r="D1337" s="25"/>
    </row>
    <row r="1338" spans="4:4" x14ac:dyDescent="0.25">
      <c r="D1338" s="25"/>
    </row>
    <row r="1339" spans="4:4" x14ac:dyDescent="0.25">
      <c r="D1339" s="25"/>
    </row>
    <row r="1340" spans="4:4" x14ac:dyDescent="0.25">
      <c r="D1340" s="25"/>
    </row>
    <row r="1341" spans="4:4" x14ac:dyDescent="0.25">
      <c r="D1341" s="25"/>
    </row>
    <row r="1342" spans="4:4" x14ac:dyDescent="0.25">
      <c r="D1342" s="25"/>
    </row>
    <row r="1343" spans="4:4" x14ac:dyDescent="0.25">
      <c r="D1343" s="25"/>
    </row>
    <row r="1344" spans="4:4" x14ac:dyDescent="0.25">
      <c r="D1344" s="25"/>
    </row>
    <row r="1345" spans="4:4" x14ac:dyDescent="0.25">
      <c r="D1345" s="25"/>
    </row>
    <row r="1346" spans="4:4" x14ac:dyDescent="0.25">
      <c r="D1346" s="25"/>
    </row>
    <row r="1347" spans="4:4" x14ac:dyDescent="0.25">
      <c r="D1347" s="25"/>
    </row>
    <row r="1348" spans="4:4" x14ac:dyDescent="0.25">
      <c r="D1348" s="25"/>
    </row>
    <row r="1349" spans="4:4" x14ac:dyDescent="0.25">
      <c r="D1349" s="25"/>
    </row>
    <row r="1350" spans="4:4" x14ac:dyDescent="0.25">
      <c r="D1350" s="25"/>
    </row>
    <row r="1351" spans="4:4" x14ac:dyDescent="0.25">
      <c r="D1351" s="25"/>
    </row>
    <row r="1352" spans="4:4" x14ac:dyDescent="0.25">
      <c r="D1352" s="25"/>
    </row>
    <row r="1353" spans="4:4" x14ac:dyDescent="0.25">
      <c r="D1353" s="25"/>
    </row>
    <row r="1354" spans="4:4" x14ac:dyDescent="0.25">
      <c r="D1354" s="25"/>
    </row>
    <row r="1355" spans="4:4" x14ac:dyDescent="0.25">
      <c r="D1355" s="25"/>
    </row>
    <row r="1356" spans="4:4" x14ac:dyDescent="0.25">
      <c r="D1356" s="25"/>
    </row>
    <row r="1357" spans="4:4" x14ac:dyDescent="0.25">
      <c r="D1357" s="25"/>
    </row>
    <row r="1358" spans="4:4" x14ac:dyDescent="0.25">
      <c r="D1358" s="25"/>
    </row>
    <row r="1359" spans="4:4" x14ac:dyDescent="0.25">
      <c r="D1359" s="25"/>
    </row>
    <row r="1360" spans="4:4" x14ac:dyDescent="0.25">
      <c r="D1360" s="25"/>
    </row>
    <row r="1361" spans="4:4" x14ac:dyDescent="0.25">
      <c r="D1361" s="25"/>
    </row>
    <row r="1362" spans="4:4" x14ac:dyDescent="0.25">
      <c r="D1362" s="25"/>
    </row>
    <row r="1363" spans="4:4" x14ac:dyDescent="0.25">
      <c r="D1363" s="25"/>
    </row>
    <row r="1364" spans="4:4" x14ac:dyDescent="0.25">
      <c r="D1364" s="25"/>
    </row>
    <row r="1365" spans="4:4" x14ac:dyDescent="0.25">
      <c r="D1365" s="25"/>
    </row>
    <row r="1366" spans="4:4" x14ac:dyDescent="0.25">
      <c r="D1366" s="25"/>
    </row>
    <row r="1367" spans="4:4" x14ac:dyDescent="0.25">
      <c r="D1367" s="25"/>
    </row>
    <row r="1368" spans="4:4" x14ac:dyDescent="0.25">
      <c r="D1368" s="25"/>
    </row>
    <row r="1369" spans="4:4" x14ac:dyDescent="0.25">
      <c r="D1369" s="25"/>
    </row>
    <row r="1370" spans="4:4" x14ac:dyDescent="0.25">
      <c r="D1370" s="25"/>
    </row>
    <row r="1371" spans="4:4" x14ac:dyDescent="0.25">
      <c r="D1371" s="25"/>
    </row>
    <row r="1372" spans="4:4" x14ac:dyDescent="0.25">
      <c r="D1372" s="25"/>
    </row>
    <row r="1373" spans="4:4" x14ac:dyDescent="0.25">
      <c r="D1373" s="25"/>
    </row>
    <row r="1374" spans="4:4" x14ac:dyDescent="0.25">
      <c r="D1374" s="25"/>
    </row>
    <row r="1375" spans="4:4" x14ac:dyDescent="0.25">
      <c r="D1375" s="25"/>
    </row>
    <row r="1376" spans="4:4" x14ac:dyDescent="0.25">
      <c r="D1376" s="25"/>
    </row>
    <row r="1377" spans="4:4" x14ac:dyDescent="0.25">
      <c r="D1377" s="25"/>
    </row>
    <row r="1378" spans="4:4" x14ac:dyDescent="0.25">
      <c r="D1378" s="25"/>
    </row>
    <row r="1379" spans="4:4" x14ac:dyDescent="0.25">
      <c r="D1379" s="25"/>
    </row>
    <row r="1380" spans="4:4" x14ac:dyDescent="0.25">
      <c r="D1380" s="25"/>
    </row>
    <row r="1381" spans="4:4" x14ac:dyDescent="0.25">
      <c r="D1381" s="25"/>
    </row>
    <row r="1382" spans="4:4" x14ac:dyDescent="0.25">
      <c r="D1382" s="25"/>
    </row>
    <row r="1383" spans="4:4" x14ac:dyDescent="0.25">
      <c r="D1383" s="25"/>
    </row>
    <row r="1384" spans="4:4" x14ac:dyDescent="0.25">
      <c r="D1384" s="25"/>
    </row>
    <row r="1385" spans="4:4" x14ac:dyDescent="0.25">
      <c r="D1385" s="25"/>
    </row>
    <row r="1386" spans="4:4" x14ac:dyDescent="0.25">
      <c r="D1386" s="25"/>
    </row>
    <row r="1387" spans="4:4" x14ac:dyDescent="0.25">
      <c r="D1387" s="25"/>
    </row>
    <row r="1388" spans="4:4" x14ac:dyDescent="0.25">
      <c r="D1388" s="25"/>
    </row>
    <row r="1389" spans="4:4" x14ac:dyDescent="0.25">
      <c r="D1389" s="25"/>
    </row>
    <row r="1390" spans="4:4" x14ac:dyDescent="0.25">
      <c r="D1390" s="25"/>
    </row>
    <row r="1391" spans="4:4" x14ac:dyDescent="0.25">
      <c r="D1391" s="25"/>
    </row>
    <row r="1392" spans="4:4" x14ac:dyDescent="0.25">
      <c r="D1392" s="25"/>
    </row>
    <row r="1393" spans="4:4" x14ac:dyDescent="0.25">
      <c r="D1393" s="25"/>
    </row>
    <row r="1394" spans="4:4" x14ac:dyDescent="0.25">
      <c r="D1394" s="25"/>
    </row>
    <row r="1395" spans="4:4" x14ac:dyDescent="0.25">
      <c r="D1395" s="25"/>
    </row>
    <row r="1396" spans="4:4" x14ac:dyDescent="0.25">
      <c r="D1396" s="25"/>
    </row>
    <row r="1397" spans="4:4" x14ac:dyDescent="0.25">
      <c r="D1397" s="25"/>
    </row>
    <row r="1398" spans="4:4" x14ac:dyDescent="0.25">
      <c r="D1398" s="25"/>
    </row>
    <row r="1399" spans="4:4" x14ac:dyDescent="0.25">
      <c r="D1399" s="25"/>
    </row>
    <row r="1400" spans="4:4" x14ac:dyDescent="0.25">
      <c r="D1400" s="25"/>
    </row>
    <row r="1401" spans="4:4" x14ac:dyDescent="0.25">
      <c r="D1401" s="25"/>
    </row>
    <row r="1402" spans="4:4" x14ac:dyDescent="0.25">
      <c r="D1402" s="25"/>
    </row>
    <row r="1403" spans="4:4" x14ac:dyDescent="0.25">
      <c r="D1403" s="25"/>
    </row>
    <row r="1404" spans="4:4" x14ac:dyDescent="0.25">
      <c r="D1404" s="25"/>
    </row>
    <row r="1405" spans="4:4" x14ac:dyDescent="0.25">
      <c r="D1405" s="25"/>
    </row>
    <row r="1406" spans="4:4" x14ac:dyDescent="0.25">
      <c r="D1406" s="25"/>
    </row>
    <row r="1407" spans="4:4" x14ac:dyDescent="0.25">
      <c r="D1407" s="25"/>
    </row>
    <row r="1408" spans="4:4" x14ac:dyDescent="0.25">
      <c r="D1408" s="25"/>
    </row>
    <row r="1409" spans="4:4" x14ac:dyDescent="0.25">
      <c r="D1409" s="25"/>
    </row>
    <row r="1410" spans="4:4" x14ac:dyDescent="0.25">
      <c r="D1410" s="25"/>
    </row>
    <row r="1411" spans="4:4" x14ac:dyDescent="0.25">
      <c r="D1411" s="25"/>
    </row>
    <row r="1412" spans="4:4" x14ac:dyDescent="0.25">
      <c r="D1412" s="25"/>
    </row>
    <row r="1413" spans="4:4" x14ac:dyDescent="0.25">
      <c r="D1413" s="25"/>
    </row>
    <row r="1414" spans="4:4" x14ac:dyDescent="0.25">
      <c r="D1414" s="25"/>
    </row>
    <row r="1415" spans="4:4" x14ac:dyDescent="0.25">
      <c r="D1415" s="25"/>
    </row>
    <row r="1416" spans="4:4" x14ac:dyDescent="0.25">
      <c r="D1416" s="25"/>
    </row>
    <row r="1417" spans="4:4" x14ac:dyDescent="0.25">
      <c r="D1417" s="25"/>
    </row>
    <row r="1418" spans="4:4" x14ac:dyDescent="0.25">
      <c r="D1418" s="25"/>
    </row>
    <row r="1419" spans="4:4" x14ac:dyDescent="0.25">
      <c r="D1419" s="25"/>
    </row>
    <row r="1420" spans="4:4" x14ac:dyDescent="0.25">
      <c r="D1420" s="25"/>
    </row>
    <row r="1421" spans="4:4" x14ac:dyDescent="0.25">
      <c r="D1421" s="25"/>
    </row>
    <row r="1422" spans="4:4" x14ac:dyDescent="0.25">
      <c r="D1422" s="25"/>
    </row>
    <row r="1423" spans="4:4" x14ac:dyDescent="0.25">
      <c r="D1423" s="25"/>
    </row>
    <row r="1424" spans="4:4" x14ac:dyDescent="0.25">
      <c r="D1424" s="25"/>
    </row>
    <row r="1425" spans="4:4" x14ac:dyDescent="0.25">
      <c r="D1425" s="25"/>
    </row>
    <row r="1426" spans="4:4" x14ac:dyDescent="0.25">
      <c r="D1426" s="25"/>
    </row>
    <row r="1427" spans="4:4" x14ac:dyDescent="0.25">
      <c r="D1427" s="25"/>
    </row>
    <row r="1428" spans="4:4" x14ac:dyDescent="0.25">
      <c r="D1428" s="25"/>
    </row>
    <row r="1429" spans="4:4" x14ac:dyDescent="0.25">
      <c r="D1429" s="25"/>
    </row>
    <row r="1430" spans="4:4" x14ac:dyDescent="0.25">
      <c r="D1430" s="25"/>
    </row>
    <row r="1431" spans="4:4" x14ac:dyDescent="0.25">
      <c r="D1431" s="25"/>
    </row>
    <row r="1432" spans="4:4" x14ac:dyDescent="0.25">
      <c r="D1432" s="25"/>
    </row>
    <row r="1433" spans="4:4" x14ac:dyDescent="0.25">
      <c r="D1433" s="25"/>
    </row>
    <row r="1434" spans="4:4" x14ac:dyDescent="0.25">
      <c r="D1434" s="25"/>
    </row>
    <row r="1435" spans="4:4" x14ac:dyDescent="0.25">
      <c r="D1435" s="25"/>
    </row>
    <row r="1436" spans="4:4" x14ac:dyDescent="0.25">
      <c r="D1436" s="25"/>
    </row>
    <row r="1437" spans="4:4" x14ac:dyDescent="0.25">
      <c r="D1437" s="25"/>
    </row>
    <row r="1438" spans="4:4" x14ac:dyDescent="0.25">
      <c r="D1438" s="25"/>
    </row>
    <row r="1439" spans="4:4" x14ac:dyDescent="0.25">
      <c r="D1439" s="25"/>
    </row>
    <row r="1440" spans="4:4" x14ac:dyDescent="0.25">
      <c r="D1440" s="25"/>
    </row>
    <row r="1441" spans="4:4" x14ac:dyDescent="0.25">
      <c r="D1441" s="25"/>
    </row>
    <row r="1442" spans="4:4" x14ac:dyDescent="0.25">
      <c r="D1442" s="25"/>
    </row>
    <row r="1443" spans="4:4" x14ac:dyDescent="0.25">
      <c r="D1443" s="25"/>
    </row>
    <row r="1444" spans="4:4" x14ac:dyDescent="0.25">
      <c r="D1444" s="25"/>
    </row>
    <row r="1445" spans="4:4" x14ac:dyDescent="0.25">
      <c r="D1445" s="25"/>
    </row>
    <row r="1446" spans="4:4" x14ac:dyDescent="0.25">
      <c r="D1446" s="25"/>
    </row>
    <row r="1447" spans="4:4" x14ac:dyDescent="0.25">
      <c r="D1447" s="25"/>
    </row>
    <row r="1448" spans="4:4" x14ac:dyDescent="0.25">
      <c r="D1448" s="25"/>
    </row>
    <row r="1449" spans="4:4" x14ac:dyDescent="0.25">
      <c r="D1449" s="25"/>
    </row>
    <row r="1450" spans="4:4" x14ac:dyDescent="0.25">
      <c r="D1450" s="25"/>
    </row>
    <row r="1451" spans="4:4" x14ac:dyDescent="0.25">
      <c r="D1451" s="25"/>
    </row>
    <row r="1452" spans="4:4" x14ac:dyDescent="0.25">
      <c r="D1452" s="25"/>
    </row>
    <row r="1453" spans="4:4" x14ac:dyDescent="0.25">
      <c r="D1453" s="25"/>
    </row>
    <row r="1454" spans="4:4" x14ac:dyDescent="0.25">
      <c r="D1454" s="25"/>
    </row>
    <row r="1455" spans="4:4" x14ac:dyDescent="0.25">
      <c r="D1455" s="25"/>
    </row>
    <row r="1456" spans="4:4" x14ac:dyDescent="0.25">
      <c r="D1456" s="25"/>
    </row>
    <row r="1457" spans="4:4" x14ac:dyDescent="0.25">
      <c r="D1457" s="25"/>
    </row>
    <row r="1458" spans="4:4" x14ac:dyDescent="0.25">
      <c r="D1458" s="25"/>
    </row>
    <row r="1459" spans="4:4" x14ac:dyDescent="0.25">
      <c r="D1459" s="25"/>
    </row>
    <row r="1460" spans="4:4" x14ac:dyDescent="0.25">
      <c r="D1460" s="25"/>
    </row>
    <row r="1461" spans="4:4" x14ac:dyDescent="0.25">
      <c r="D1461" s="25"/>
    </row>
    <row r="1462" spans="4:4" x14ac:dyDescent="0.25">
      <c r="D1462" s="25"/>
    </row>
    <row r="1463" spans="4:4" x14ac:dyDescent="0.25">
      <c r="D1463" s="25"/>
    </row>
    <row r="1464" spans="4:4" x14ac:dyDescent="0.25">
      <c r="D1464" s="25"/>
    </row>
    <row r="1465" spans="4:4" x14ac:dyDescent="0.25">
      <c r="D1465" s="25"/>
    </row>
    <row r="1466" spans="4:4" x14ac:dyDescent="0.25">
      <c r="D1466" s="25"/>
    </row>
    <row r="1467" spans="4:4" x14ac:dyDescent="0.25">
      <c r="D1467" s="25"/>
    </row>
    <row r="1468" spans="4:4" x14ac:dyDescent="0.25">
      <c r="D1468" s="25"/>
    </row>
    <row r="1469" spans="4:4" x14ac:dyDescent="0.25">
      <c r="D1469" s="25"/>
    </row>
    <row r="1470" spans="4:4" x14ac:dyDescent="0.25">
      <c r="D1470" s="25"/>
    </row>
    <row r="1471" spans="4:4" x14ac:dyDescent="0.25">
      <c r="D1471" s="25"/>
    </row>
    <row r="1472" spans="4:4" x14ac:dyDescent="0.25">
      <c r="D1472" s="25"/>
    </row>
    <row r="1473" spans="4:4" x14ac:dyDescent="0.25">
      <c r="D1473" s="25"/>
    </row>
    <row r="1474" spans="4:4" x14ac:dyDescent="0.25">
      <c r="D1474" s="25"/>
    </row>
    <row r="1475" spans="4:4" x14ac:dyDescent="0.25">
      <c r="D1475" s="25"/>
    </row>
    <row r="1476" spans="4:4" x14ac:dyDescent="0.25">
      <c r="D1476" s="25"/>
    </row>
    <row r="1477" spans="4:4" x14ac:dyDescent="0.25">
      <c r="D1477" s="25"/>
    </row>
    <row r="1478" spans="4:4" x14ac:dyDescent="0.25">
      <c r="D1478" s="25"/>
    </row>
    <row r="1479" spans="4:4" x14ac:dyDescent="0.25">
      <c r="D1479" s="25"/>
    </row>
    <row r="1480" spans="4:4" x14ac:dyDescent="0.25">
      <c r="D1480" s="25"/>
    </row>
    <row r="1481" spans="4:4" x14ac:dyDescent="0.25">
      <c r="D1481" s="25"/>
    </row>
    <row r="1482" spans="4:4" x14ac:dyDescent="0.25">
      <c r="D1482" s="25"/>
    </row>
    <row r="1483" spans="4:4" x14ac:dyDescent="0.25">
      <c r="D1483" s="25"/>
    </row>
    <row r="1484" spans="4:4" x14ac:dyDescent="0.25">
      <c r="D1484" s="25"/>
    </row>
    <row r="1485" spans="4:4" x14ac:dyDescent="0.25">
      <c r="D1485" s="25"/>
    </row>
    <row r="1486" spans="4:4" x14ac:dyDescent="0.25">
      <c r="D1486" s="25"/>
    </row>
    <row r="1487" spans="4:4" x14ac:dyDescent="0.25">
      <c r="D1487" s="25"/>
    </row>
    <row r="1488" spans="4:4" x14ac:dyDescent="0.25">
      <c r="D1488" s="25"/>
    </row>
    <row r="1489" spans="4:4" x14ac:dyDescent="0.25">
      <c r="D1489" s="25"/>
    </row>
    <row r="1490" spans="4:4" x14ac:dyDescent="0.25">
      <c r="D1490" s="25"/>
    </row>
    <row r="1491" spans="4:4" x14ac:dyDescent="0.25">
      <c r="D1491" s="25"/>
    </row>
    <row r="1492" spans="4:4" x14ac:dyDescent="0.25">
      <c r="D1492" s="25"/>
    </row>
    <row r="1493" spans="4:4" x14ac:dyDescent="0.25">
      <c r="D1493" s="25"/>
    </row>
    <row r="1494" spans="4:4" x14ac:dyDescent="0.25">
      <c r="D1494" s="25"/>
    </row>
    <row r="1495" spans="4:4" x14ac:dyDescent="0.25">
      <c r="D1495" s="25"/>
    </row>
    <row r="1496" spans="4:4" x14ac:dyDescent="0.25">
      <c r="D1496" s="25"/>
    </row>
    <row r="1497" spans="4:4" x14ac:dyDescent="0.25">
      <c r="D1497" s="25"/>
    </row>
    <row r="1498" spans="4:4" x14ac:dyDescent="0.25">
      <c r="D1498" s="25"/>
    </row>
    <row r="1499" spans="4:4" x14ac:dyDescent="0.25">
      <c r="D1499" s="25"/>
    </row>
    <row r="1500" spans="4:4" x14ac:dyDescent="0.25">
      <c r="D1500" s="25"/>
    </row>
    <row r="1501" spans="4:4" x14ac:dyDescent="0.25">
      <c r="D1501" s="25"/>
    </row>
    <row r="1502" spans="4:4" x14ac:dyDescent="0.25">
      <c r="D1502" s="25"/>
    </row>
    <row r="1503" spans="4:4" x14ac:dyDescent="0.25">
      <c r="D1503" s="25"/>
    </row>
    <row r="1504" spans="4:4" x14ac:dyDescent="0.25">
      <c r="D1504" s="25"/>
    </row>
    <row r="1505" spans="4:4" x14ac:dyDescent="0.25">
      <c r="D1505" s="25"/>
    </row>
    <row r="1506" spans="4:4" x14ac:dyDescent="0.25">
      <c r="D1506" s="25"/>
    </row>
    <row r="1507" spans="4:4" x14ac:dyDescent="0.25">
      <c r="D1507" s="25"/>
    </row>
    <row r="1508" spans="4:4" x14ac:dyDescent="0.25">
      <c r="D1508" s="25"/>
    </row>
    <row r="1509" spans="4:4" x14ac:dyDescent="0.25">
      <c r="D1509" s="25"/>
    </row>
    <row r="1510" spans="4:4" x14ac:dyDescent="0.25">
      <c r="D1510" s="25"/>
    </row>
    <row r="1511" spans="4:4" x14ac:dyDescent="0.25">
      <c r="D1511" s="25"/>
    </row>
    <row r="1512" spans="4:4" x14ac:dyDescent="0.25">
      <c r="D1512" s="25"/>
    </row>
    <row r="1513" spans="4:4" x14ac:dyDescent="0.25">
      <c r="D1513" s="25"/>
    </row>
    <row r="1514" spans="4:4" x14ac:dyDescent="0.25">
      <c r="D1514" s="25"/>
    </row>
    <row r="1515" spans="4:4" x14ac:dyDescent="0.25">
      <c r="D1515" s="25"/>
    </row>
    <row r="1516" spans="4:4" x14ac:dyDescent="0.25">
      <c r="D1516" s="25"/>
    </row>
    <row r="1517" spans="4:4" x14ac:dyDescent="0.25">
      <c r="D1517" s="25"/>
    </row>
    <row r="1518" spans="4:4" x14ac:dyDescent="0.25">
      <c r="D1518" s="25"/>
    </row>
    <row r="1519" spans="4:4" x14ac:dyDescent="0.25">
      <c r="D1519" s="25"/>
    </row>
    <row r="1520" spans="4:4" x14ac:dyDescent="0.25">
      <c r="D1520" s="25"/>
    </row>
    <row r="1521" spans="4:4" x14ac:dyDescent="0.25">
      <c r="D1521" s="25"/>
    </row>
    <row r="1522" spans="4:4" x14ac:dyDescent="0.25">
      <c r="D1522" s="25"/>
    </row>
    <row r="1523" spans="4:4" x14ac:dyDescent="0.25">
      <c r="D1523" s="25"/>
    </row>
    <row r="1524" spans="4:4" x14ac:dyDescent="0.25">
      <c r="D1524" s="25"/>
    </row>
    <row r="1525" spans="4:4" x14ac:dyDescent="0.25">
      <c r="D1525" s="25"/>
    </row>
    <row r="1526" spans="4:4" x14ac:dyDescent="0.25">
      <c r="D1526" s="25"/>
    </row>
    <row r="1527" spans="4:4" x14ac:dyDescent="0.25">
      <c r="D1527" s="25"/>
    </row>
    <row r="1528" spans="4:4" x14ac:dyDescent="0.25">
      <c r="D1528" s="25"/>
    </row>
    <row r="1529" spans="4:4" x14ac:dyDescent="0.25">
      <c r="D1529" s="25"/>
    </row>
    <row r="1530" spans="4:4" x14ac:dyDescent="0.25">
      <c r="D1530" s="25"/>
    </row>
    <row r="1531" spans="4:4" x14ac:dyDescent="0.25">
      <c r="D1531" s="25"/>
    </row>
    <row r="1532" spans="4:4" x14ac:dyDescent="0.25">
      <c r="D1532" s="25"/>
    </row>
    <row r="1533" spans="4:4" x14ac:dyDescent="0.25">
      <c r="D1533" s="25"/>
    </row>
    <row r="1534" spans="4:4" x14ac:dyDescent="0.25">
      <c r="D1534" s="25"/>
    </row>
    <row r="1535" spans="4:4" x14ac:dyDescent="0.25">
      <c r="D1535" s="25"/>
    </row>
    <row r="1536" spans="4:4" x14ac:dyDescent="0.25">
      <c r="D1536" s="25"/>
    </row>
    <row r="1537" spans="4:4" x14ac:dyDescent="0.25">
      <c r="D1537" s="25"/>
    </row>
    <row r="1538" spans="4:4" x14ac:dyDescent="0.25">
      <c r="D1538" s="25"/>
    </row>
    <row r="1539" spans="4:4" x14ac:dyDescent="0.25">
      <c r="D1539" s="25"/>
    </row>
    <row r="1540" spans="4:4" x14ac:dyDescent="0.25">
      <c r="D1540" s="25"/>
    </row>
    <row r="1541" spans="4:4" x14ac:dyDescent="0.25">
      <c r="D1541" s="25"/>
    </row>
    <row r="1542" spans="4:4" x14ac:dyDescent="0.25">
      <c r="D1542" s="25"/>
    </row>
    <row r="1543" spans="4:4" x14ac:dyDescent="0.25">
      <c r="D1543" s="25"/>
    </row>
    <row r="1544" spans="4:4" x14ac:dyDescent="0.25">
      <c r="D1544" s="25"/>
    </row>
    <row r="1545" spans="4:4" x14ac:dyDescent="0.25">
      <c r="D1545" s="25"/>
    </row>
    <row r="1546" spans="4:4" x14ac:dyDescent="0.25">
      <c r="D1546" s="25"/>
    </row>
    <row r="1547" spans="4:4" x14ac:dyDescent="0.25">
      <c r="D1547" s="25"/>
    </row>
    <row r="1548" spans="4:4" x14ac:dyDescent="0.25">
      <c r="D1548" s="25"/>
    </row>
    <row r="1549" spans="4:4" x14ac:dyDescent="0.25">
      <c r="D1549" s="25"/>
    </row>
    <row r="1550" spans="4:4" x14ac:dyDescent="0.25">
      <c r="D1550" s="25"/>
    </row>
    <row r="1551" spans="4:4" x14ac:dyDescent="0.25">
      <c r="D1551" s="25"/>
    </row>
    <row r="1552" spans="4:4" x14ac:dyDescent="0.25">
      <c r="D1552" s="25"/>
    </row>
    <row r="1553" spans="4:4" x14ac:dyDescent="0.25">
      <c r="D1553" s="25"/>
    </row>
    <row r="1554" spans="4:4" x14ac:dyDescent="0.25">
      <c r="D1554" s="25"/>
    </row>
    <row r="1555" spans="4:4" x14ac:dyDescent="0.25">
      <c r="D1555" s="25"/>
    </row>
    <row r="1556" spans="4:4" x14ac:dyDescent="0.25">
      <c r="D1556" s="25"/>
    </row>
    <row r="1557" spans="4:4" x14ac:dyDescent="0.25">
      <c r="D1557" s="25"/>
    </row>
    <row r="1558" spans="4:4" x14ac:dyDescent="0.25">
      <c r="D1558" s="25"/>
    </row>
    <row r="1559" spans="4:4" x14ac:dyDescent="0.25">
      <c r="D1559" s="25"/>
    </row>
    <row r="1560" spans="4:4" x14ac:dyDescent="0.25">
      <c r="D1560" s="25"/>
    </row>
    <row r="1561" spans="4:4" x14ac:dyDescent="0.25">
      <c r="D1561" s="25"/>
    </row>
    <row r="1562" spans="4:4" x14ac:dyDescent="0.25">
      <c r="D1562" s="25"/>
    </row>
    <row r="1563" spans="4:4" x14ac:dyDescent="0.25">
      <c r="D1563" s="25"/>
    </row>
    <row r="1564" spans="4:4" x14ac:dyDescent="0.25">
      <c r="D1564" s="25"/>
    </row>
    <row r="1565" spans="4:4" x14ac:dyDescent="0.25">
      <c r="D1565" s="25"/>
    </row>
    <row r="1566" spans="4:4" x14ac:dyDescent="0.25">
      <c r="D1566" s="25"/>
    </row>
    <row r="1567" spans="4:4" x14ac:dyDescent="0.25">
      <c r="D1567" s="25"/>
    </row>
    <row r="1568" spans="4:4" x14ac:dyDescent="0.25">
      <c r="D1568" s="25"/>
    </row>
    <row r="1569" spans="4:4" x14ac:dyDescent="0.25">
      <c r="D1569" s="25"/>
    </row>
    <row r="1570" spans="4:4" x14ac:dyDescent="0.25">
      <c r="D1570" s="25"/>
    </row>
    <row r="1571" spans="4:4" x14ac:dyDescent="0.25">
      <c r="D1571" s="25"/>
    </row>
    <row r="1572" spans="4:4" x14ac:dyDescent="0.25">
      <c r="D1572" s="25"/>
    </row>
    <row r="1573" spans="4:4" x14ac:dyDescent="0.25">
      <c r="D1573" s="25"/>
    </row>
    <row r="1574" spans="4:4" x14ac:dyDescent="0.25">
      <c r="D1574" s="25"/>
    </row>
    <row r="1575" spans="4:4" x14ac:dyDescent="0.25">
      <c r="D1575" s="25"/>
    </row>
    <row r="1576" spans="4:4" x14ac:dyDescent="0.25">
      <c r="D1576" s="25"/>
    </row>
    <row r="1577" spans="4:4" x14ac:dyDescent="0.25">
      <c r="D1577" s="25"/>
    </row>
    <row r="1578" spans="4:4" x14ac:dyDescent="0.25">
      <c r="D1578" s="25"/>
    </row>
    <row r="1579" spans="4:4" x14ac:dyDescent="0.25">
      <c r="D1579" s="25"/>
    </row>
    <row r="1580" spans="4:4" x14ac:dyDescent="0.25">
      <c r="D1580" s="25"/>
    </row>
    <row r="1581" spans="4:4" x14ac:dyDescent="0.25">
      <c r="D1581" s="25"/>
    </row>
    <row r="1582" spans="4:4" x14ac:dyDescent="0.25">
      <c r="D1582" s="25"/>
    </row>
    <row r="1583" spans="4:4" x14ac:dyDescent="0.25">
      <c r="D1583" s="25"/>
    </row>
    <row r="1584" spans="4:4" x14ac:dyDescent="0.25">
      <c r="D1584" s="25"/>
    </row>
    <row r="1585" spans="4:4" x14ac:dyDescent="0.25">
      <c r="D1585" s="25"/>
    </row>
    <row r="1586" spans="4:4" x14ac:dyDescent="0.25">
      <c r="D1586" s="25"/>
    </row>
    <row r="1587" spans="4:4" x14ac:dyDescent="0.25">
      <c r="D1587" s="25"/>
    </row>
    <row r="1588" spans="4:4" x14ac:dyDescent="0.25">
      <c r="D1588" s="25"/>
    </row>
    <row r="1589" spans="4:4" x14ac:dyDescent="0.25">
      <c r="D1589" s="25"/>
    </row>
    <row r="1590" spans="4:4" x14ac:dyDescent="0.25">
      <c r="D1590" s="25"/>
    </row>
    <row r="1591" spans="4:4" x14ac:dyDescent="0.25">
      <c r="D1591" s="25"/>
    </row>
    <row r="1592" spans="4:4" x14ac:dyDescent="0.25">
      <c r="D1592" s="25"/>
    </row>
    <row r="1593" spans="4:4" x14ac:dyDescent="0.25">
      <c r="D1593" s="25"/>
    </row>
    <row r="1594" spans="4:4" x14ac:dyDescent="0.25">
      <c r="D1594" s="25"/>
    </row>
    <row r="1595" spans="4:4" x14ac:dyDescent="0.25">
      <c r="D1595" s="25"/>
    </row>
    <row r="1596" spans="4:4" x14ac:dyDescent="0.25">
      <c r="D1596" s="25"/>
    </row>
    <row r="1597" spans="4:4" x14ac:dyDescent="0.25">
      <c r="D1597" s="25"/>
    </row>
    <row r="1598" spans="4:4" x14ac:dyDescent="0.25">
      <c r="D1598" s="25"/>
    </row>
    <row r="1599" spans="4:4" x14ac:dyDescent="0.25">
      <c r="D1599" s="25"/>
    </row>
    <row r="1600" spans="4:4" x14ac:dyDescent="0.25">
      <c r="D1600" s="25"/>
    </row>
    <row r="1601" spans="4:4" x14ac:dyDescent="0.25">
      <c r="D1601" s="25"/>
    </row>
    <row r="1602" spans="4:4" x14ac:dyDescent="0.25">
      <c r="D1602" s="25"/>
    </row>
    <row r="1603" spans="4:4" x14ac:dyDescent="0.25">
      <c r="D1603" s="25"/>
    </row>
    <row r="1604" spans="4:4" x14ac:dyDescent="0.25">
      <c r="D1604" s="25"/>
    </row>
    <row r="1605" spans="4:4" x14ac:dyDescent="0.25">
      <c r="D1605" s="25"/>
    </row>
    <row r="1606" spans="4:4" x14ac:dyDescent="0.25">
      <c r="D1606" s="25"/>
    </row>
    <row r="1607" spans="4:4" x14ac:dyDescent="0.25">
      <c r="D1607" s="25"/>
    </row>
    <row r="1608" spans="4:4" x14ac:dyDescent="0.25">
      <c r="D1608" s="25"/>
    </row>
    <row r="1609" spans="4:4" x14ac:dyDescent="0.25">
      <c r="D1609" s="25"/>
    </row>
    <row r="1610" spans="4:4" x14ac:dyDescent="0.25">
      <c r="D1610" s="25"/>
    </row>
    <row r="1611" spans="4:4" x14ac:dyDescent="0.25">
      <c r="D1611" s="25"/>
    </row>
    <row r="1612" spans="4:4" x14ac:dyDescent="0.25">
      <c r="D1612" s="25"/>
    </row>
    <row r="1613" spans="4:4" x14ac:dyDescent="0.25">
      <c r="D1613" s="25"/>
    </row>
    <row r="1614" spans="4:4" x14ac:dyDescent="0.25">
      <c r="D1614" s="25"/>
    </row>
    <row r="1615" spans="4:4" x14ac:dyDescent="0.25">
      <c r="D1615" s="25"/>
    </row>
    <row r="1616" spans="4:4" x14ac:dyDescent="0.25">
      <c r="D1616" s="25"/>
    </row>
    <row r="1617" spans="4:4" x14ac:dyDescent="0.25">
      <c r="D1617" s="25"/>
    </row>
    <row r="1618" spans="4:4" x14ac:dyDescent="0.25">
      <c r="D1618" s="25"/>
    </row>
    <row r="1619" spans="4:4" x14ac:dyDescent="0.25">
      <c r="D1619" s="25"/>
    </row>
    <row r="1620" spans="4:4" x14ac:dyDescent="0.25">
      <c r="D1620" s="25"/>
    </row>
    <row r="1621" spans="4:4" x14ac:dyDescent="0.25">
      <c r="D1621" s="25"/>
    </row>
    <row r="1622" spans="4:4" x14ac:dyDescent="0.25">
      <c r="D1622" s="25"/>
    </row>
    <row r="1623" spans="4:4" x14ac:dyDescent="0.25">
      <c r="D1623" s="25"/>
    </row>
    <row r="1624" spans="4:4" x14ac:dyDescent="0.25">
      <c r="D1624" s="25"/>
    </row>
    <row r="1625" spans="4:4" x14ac:dyDescent="0.25">
      <c r="D1625" s="25"/>
    </row>
    <row r="1626" spans="4:4" x14ac:dyDescent="0.25">
      <c r="D1626" s="25"/>
    </row>
    <row r="1627" spans="4:4" x14ac:dyDescent="0.25">
      <c r="D1627" s="25"/>
    </row>
    <row r="1628" spans="4:4" x14ac:dyDescent="0.25">
      <c r="D1628" s="25"/>
    </row>
    <row r="1629" spans="4:4" x14ac:dyDescent="0.25">
      <c r="D1629" s="25"/>
    </row>
    <row r="1630" spans="4:4" x14ac:dyDescent="0.25">
      <c r="D1630" s="25"/>
    </row>
    <row r="1631" spans="4:4" x14ac:dyDescent="0.25">
      <c r="D1631" s="25"/>
    </row>
    <row r="1632" spans="4:4" x14ac:dyDescent="0.25">
      <c r="D1632" s="25"/>
    </row>
    <row r="1633" spans="4:4" x14ac:dyDescent="0.25">
      <c r="D1633" s="25"/>
    </row>
    <row r="1634" spans="4:4" x14ac:dyDescent="0.25">
      <c r="D1634" s="25"/>
    </row>
    <row r="1635" spans="4:4" x14ac:dyDescent="0.25">
      <c r="D1635" s="25"/>
    </row>
    <row r="1636" spans="4:4" x14ac:dyDescent="0.25">
      <c r="D1636" s="25"/>
    </row>
    <row r="1637" spans="4:4" x14ac:dyDescent="0.25">
      <c r="D1637" s="25"/>
    </row>
    <row r="1638" spans="4:4" x14ac:dyDescent="0.25">
      <c r="D1638" s="25"/>
    </row>
    <row r="1639" spans="4:4" x14ac:dyDescent="0.25">
      <c r="D1639" s="25"/>
    </row>
    <row r="1640" spans="4:4" x14ac:dyDescent="0.25">
      <c r="D1640" s="25"/>
    </row>
    <row r="1641" spans="4:4" x14ac:dyDescent="0.25">
      <c r="D1641" s="25"/>
    </row>
    <row r="1642" spans="4:4" x14ac:dyDescent="0.25">
      <c r="D1642" s="25"/>
    </row>
    <row r="1643" spans="4:4" x14ac:dyDescent="0.25">
      <c r="D1643" s="25"/>
    </row>
    <row r="1644" spans="4:4" x14ac:dyDescent="0.25">
      <c r="D1644" s="25"/>
    </row>
    <row r="1645" spans="4:4" x14ac:dyDescent="0.25">
      <c r="D1645" s="25"/>
    </row>
    <row r="1646" spans="4:4" x14ac:dyDescent="0.25">
      <c r="D1646" s="25"/>
    </row>
    <row r="1647" spans="4:4" x14ac:dyDescent="0.25">
      <c r="D1647" s="25"/>
    </row>
    <row r="1648" spans="4:4" x14ac:dyDescent="0.25">
      <c r="D1648" s="25"/>
    </row>
    <row r="1649" spans="4:4" x14ac:dyDescent="0.25">
      <c r="D1649" s="25"/>
    </row>
    <row r="1650" spans="4:4" x14ac:dyDescent="0.25">
      <c r="D1650" s="25"/>
    </row>
    <row r="1651" spans="4:4" x14ac:dyDescent="0.25">
      <c r="D1651" s="25"/>
    </row>
    <row r="1652" spans="4:4" x14ac:dyDescent="0.25">
      <c r="D1652" s="25"/>
    </row>
    <row r="1653" spans="4:4" x14ac:dyDescent="0.25">
      <c r="D1653" s="25"/>
    </row>
    <row r="1654" spans="4:4" x14ac:dyDescent="0.25">
      <c r="D1654" s="25"/>
    </row>
    <row r="1655" spans="4:4" x14ac:dyDescent="0.25">
      <c r="D1655" s="25"/>
    </row>
    <row r="1656" spans="4:4" x14ac:dyDescent="0.25">
      <c r="D1656" s="25"/>
    </row>
    <row r="1657" spans="4:4" x14ac:dyDescent="0.25">
      <c r="D1657" s="25"/>
    </row>
    <row r="1658" spans="4:4" x14ac:dyDescent="0.25">
      <c r="D1658" s="25"/>
    </row>
    <row r="1659" spans="4:4" x14ac:dyDescent="0.25">
      <c r="D1659" s="25"/>
    </row>
    <row r="1660" spans="4:4" x14ac:dyDescent="0.25">
      <c r="D1660" s="25"/>
    </row>
    <row r="1661" spans="4:4" x14ac:dyDescent="0.25">
      <c r="D1661" s="25"/>
    </row>
    <row r="1662" spans="4:4" x14ac:dyDescent="0.25">
      <c r="D1662" s="25"/>
    </row>
    <row r="1663" spans="4:4" x14ac:dyDescent="0.25">
      <c r="D1663" s="25"/>
    </row>
    <row r="1664" spans="4:4" x14ac:dyDescent="0.25">
      <c r="D1664" s="25"/>
    </row>
    <row r="1665" spans="4:4" x14ac:dyDescent="0.25">
      <c r="D1665" s="25"/>
    </row>
    <row r="1666" spans="4:4" x14ac:dyDescent="0.25">
      <c r="D1666" s="25"/>
    </row>
    <row r="1667" spans="4:4" x14ac:dyDescent="0.25">
      <c r="D1667" s="25"/>
    </row>
    <row r="1668" spans="4:4" x14ac:dyDescent="0.25">
      <c r="D1668" s="25"/>
    </row>
    <row r="1669" spans="4:4" x14ac:dyDescent="0.25">
      <c r="D1669" s="25"/>
    </row>
    <row r="1670" spans="4:4" x14ac:dyDescent="0.25">
      <c r="D1670" s="25"/>
    </row>
    <row r="1671" spans="4:4" x14ac:dyDescent="0.25">
      <c r="D1671" s="25"/>
    </row>
    <row r="1672" spans="4:4" x14ac:dyDescent="0.25">
      <c r="D1672" s="25"/>
    </row>
    <row r="1673" spans="4:4" x14ac:dyDescent="0.25">
      <c r="D1673" s="25"/>
    </row>
    <row r="1674" spans="4:4" x14ac:dyDescent="0.25">
      <c r="D1674" s="25"/>
    </row>
    <row r="1675" spans="4:4" x14ac:dyDescent="0.25">
      <c r="D1675" s="25"/>
    </row>
    <row r="1676" spans="4:4" x14ac:dyDescent="0.25">
      <c r="D1676" s="25"/>
    </row>
    <row r="1677" spans="4:4" x14ac:dyDescent="0.25">
      <c r="D1677" s="25"/>
    </row>
    <row r="1678" spans="4:4" x14ac:dyDescent="0.25">
      <c r="D1678" s="25"/>
    </row>
    <row r="1679" spans="4:4" x14ac:dyDescent="0.25">
      <c r="D1679" s="25"/>
    </row>
    <row r="1680" spans="4:4" x14ac:dyDescent="0.25">
      <c r="D1680" s="25"/>
    </row>
    <row r="1681" spans="4:4" x14ac:dyDescent="0.25">
      <c r="D1681" s="25"/>
    </row>
    <row r="1682" spans="4:4" x14ac:dyDescent="0.25">
      <c r="D1682" s="25"/>
    </row>
    <row r="1683" spans="4:4" x14ac:dyDescent="0.25">
      <c r="D1683" s="25"/>
    </row>
    <row r="1684" spans="4:4" x14ac:dyDescent="0.25">
      <c r="D1684" s="25"/>
    </row>
    <row r="1685" spans="4:4" x14ac:dyDescent="0.25">
      <c r="D1685" s="25"/>
    </row>
    <row r="1686" spans="4:4" x14ac:dyDescent="0.25">
      <c r="D1686" s="25"/>
    </row>
    <row r="1687" spans="4:4" x14ac:dyDescent="0.25">
      <c r="D1687" s="25"/>
    </row>
    <row r="1688" spans="4:4" x14ac:dyDescent="0.25">
      <c r="D1688" s="25"/>
    </row>
    <row r="1689" spans="4:4" x14ac:dyDescent="0.25">
      <c r="D1689" s="25"/>
    </row>
    <row r="1690" spans="4:4" x14ac:dyDescent="0.25">
      <c r="D1690" s="25"/>
    </row>
    <row r="1691" spans="4:4" x14ac:dyDescent="0.25">
      <c r="D1691" s="25"/>
    </row>
    <row r="1692" spans="4:4" x14ac:dyDescent="0.25">
      <c r="D1692" s="25"/>
    </row>
    <row r="1693" spans="4:4" x14ac:dyDescent="0.25">
      <c r="D1693" s="25"/>
    </row>
    <row r="1694" spans="4:4" x14ac:dyDescent="0.25">
      <c r="D1694" s="25"/>
    </row>
    <row r="1695" spans="4:4" x14ac:dyDescent="0.25">
      <c r="D1695" s="25"/>
    </row>
    <row r="1696" spans="4:4" x14ac:dyDescent="0.25">
      <c r="D1696" s="25"/>
    </row>
    <row r="1697" spans="4:4" x14ac:dyDescent="0.25">
      <c r="D1697" s="25"/>
    </row>
    <row r="1698" spans="4:4" x14ac:dyDescent="0.25">
      <c r="D1698" s="25"/>
    </row>
    <row r="1699" spans="4:4" x14ac:dyDescent="0.25">
      <c r="D1699" s="25"/>
    </row>
    <row r="1700" spans="4:4" x14ac:dyDescent="0.25">
      <c r="D1700" s="25"/>
    </row>
    <row r="1701" spans="4:4" x14ac:dyDescent="0.25">
      <c r="D1701" s="25"/>
    </row>
    <row r="1702" spans="4:4" x14ac:dyDescent="0.25">
      <c r="D1702" s="25"/>
    </row>
    <row r="1703" spans="4:4" x14ac:dyDescent="0.25">
      <c r="D1703" s="25"/>
    </row>
    <row r="1704" spans="4:4" x14ac:dyDescent="0.25">
      <c r="D1704" s="25"/>
    </row>
    <row r="1705" spans="4:4" x14ac:dyDescent="0.25">
      <c r="D1705" s="25"/>
    </row>
    <row r="1706" spans="4:4" x14ac:dyDescent="0.25">
      <c r="D1706" s="25"/>
    </row>
    <row r="1707" spans="4:4" x14ac:dyDescent="0.25">
      <c r="D1707" s="25"/>
    </row>
    <row r="1708" spans="4:4" x14ac:dyDescent="0.25">
      <c r="D1708" s="25"/>
    </row>
    <row r="1709" spans="4:4" x14ac:dyDescent="0.25">
      <c r="D1709" s="25"/>
    </row>
    <row r="1710" spans="4:4" x14ac:dyDescent="0.25">
      <c r="D1710" s="25"/>
    </row>
    <row r="1711" spans="4:4" x14ac:dyDescent="0.25">
      <c r="D1711" s="25"/>
    </row>
    <row r="1712" spans="4:4" x14ac:dyDescent="0.25">
      <c r="D1712" s="25"/>
    </row>
    <row r="1713" spans="4:4" x14ac:dyDescent="0.25">
      <c r="D1713" s="25"/>
    </row>
    <row r="1714" spans="4:4" x14ac:dyDescent="0.25">
      <c r="D1714" s="25"/>
    </row>
    <row r="1715" spans="4:4" x14ac:dyDescent="0.25">
      <c r="D1715" s="25"/>
    </row>
    <row r="1716" spans="4:4" x14ac:dyDescent="0.25">
      <c r="D1716" s="25"/>
    </row>
    <row r="1717" spans="4:4" x14ac:dyDescent="0.25">
      <c r="D1717" s="25"/>
    </row>
    <row r="1718" spans="4:4" x14ac:dyDescent="0.25">
      <c r="D1718" s="25"/>
    </row>
    <row r="1719" spans="4:4" x14ac:dyDescent="0.25">
      <c r="D1719" s="25"/>
    </row>
    <row r="1720" spans="4:4" x14ac:dyDescent="0.25">
      <c r="D1720" s="25"/>
    </row>
    <row r="1721" spans="4:4" x14ac:dyDescent="0.25">
      <c r="D1721" s="25"/>
    </row>
    <row r="1722" spans="4:4" x14ac:dyDescent="0.25">
      <c r="D1722" s="25"/>
    </row>
    <row r="1723" spans="4:4" x14ac:dyDescent="0.25">
      <c r="D1723" s="25"/>
    </row>
    <row r="1724" spans="4:4" x14ac:dyDescent="0.25">
      <c r="D1724" s="25"/>
    </row>
    <row r="1725" spans="4:4" x14ac:dyDescent="0.25">
      <c r="D1725" s="25"/>
    </row>
    <row r="1726" spans="4:4" x14ac:dyDescent="0.25">
      <c r="D1726" s="25"/>
    </row>
    <row r="1727" spans="4:4" x14ac:dyDescent="0.25">
      <c r="D1727" s="25"/>
    </row>
    <row r="1728" spans="4:4" x14ac:dyDescent="0.25">
      <c r="D1728" s="25"/>
    </row>
    <row r="1729" spans="4:4" x14ac:dyDescent="0.25">
      <c r="D1729" s="25"/>
    </row>
    <row r="1730" spans="4:4" x14ac:dyDescent="0.25">
      <c r="D1730" s="25"/>
    </row>
    <row r="1731" spans="4:4" x14ac:dyDescent="0.25">
      <c r="D1731" s="25"/>
    </row>
    <row r="1732" spans="4:4" x14ac:dyDescent="0.25">
      <c r="D1732" s="25"/>
    </row>
    <row r="1733" spans="4:4" x14ac:dyDescent="0.25">
      <c r="D1733" s="25"/>
    </row>
    <row r="1734" spans="4:4" x14ac:dyDescent="0.25">
      <c r="D1734" s="25"/>
    </row>
    <row r="1735" spans="4:4" x14ac:dyDescent="0.25">
      <c r="D1735" s="25"/>
    </row>
    <row r="1736" spans="4:4" x14ac:dyDescent="0.25">
      <c r="D1736" s="25"/>
    </row>
    <row r="1737" spans="4:4" x14ac:dyDescent="0.25">
      <c r="D1737" s="25"/>
    </row>
    <row r="1738" spans="4:4" x14ac:dyDescent="0.25">
      <c r="D1738" s="25"/>
    </row>
    <row r="1739" spans="4:4" x14ac:dyDescent="0.25">
      <c r="D1739" s="25"/>
    </row>
    <row r="1740" spans="4:4" x14ac:dyDescent="0.25">
      <c r="D1740" s="25"/>
    </row>
    <row r="1741" spans="4:4" x14ac:dyDescent="0.25">
      <c r="D1741" s="25"/>
    </row>
    <row r="1742" spans="4:4" x14ac:dyDescent="0.25">
      <c r="D1742" s="25"/>
    </row>
    <row r="1743" spans="4:4" x14ac:dyDescent="0.25">
      <c r="D1743" s="25"/>
    </row>
    <row r="1744" spans="4:4" x14ac:dyDescent="0.25">
      <c r="D1744" s="25"/>
    </row>
    <row r="1745" spans="4:4" x14ac:dyDescent="0.25">
      <c r="D1745" s="25"/>
    </row>
    <row r="1746" spans="4:4" x14ac:dyDescent="0.25">
      <c r="D1746" s="25"/>
    </row>
    <row r="1747" spans="4:4" x14ac:dyDescent="0.25">
      <c r="D1747" s="25"/>
    </row>
    <row r="1748" spans="4:4" x14ac:dyDescent="0.25">
      <c r="D1748" s="25"/>
    </row>
    <row r="1749" spans="4:4" x14ac:dyDescent="0.25">
      <c r="D1749" s="25"/>
    </row>
    <row r="1750" spans="4:4" x14ac:dyDescent="0.25">
      <c r="D1750" s="25"/>
    </row>
    <row r="1751" spans="4:4" x14ac:dyDescent="0.25">
      <c r="D1751" s="25"/>
    </row>
    <row r="1752" spans="4:4" x14ac:dyDescent="0.25">
      <c r="D1752" s="25"/>
    </row>
    <row r="1753" spans="4:4" x14ac:dyDescent="0.25">
      <c r="D1753" s="25"/>
    </row>
    <row r="1754" spans="4:4" x14ac:dyDescent="0.25">
      <c r="D1754" s="25"/>
    </row>
    <row r="1755" spans="4:4" x14ac:dyDescent="0.25">
      <c r="D1755" s="25"/>
    </row>
    <row r="1756" spans="4:4" x14ac:dyDescent="0.25">
      <c r="D1756" s="25"/>
    </row>
    <row r="1757" spans="4:4" x14ac:dyDescent="0.25">
      <c r="D1757" s="25"/>
    </row>
    <row r="1758" spans="4:4" x14ac:dyDescent="0.25">
      <c r="D1758" s="25"/>
    </row>
    <row r="1759" spans="4:4" x14ac:dyDescent="0.25">
      <c r="D1759" s="25"/>
    </row>
    <row r="1760" spans="4:4" x14ac:dyDescent="0.25">
      <c r="D1760" s="25"/>
    </row>
    <row r="1761" spans="4:4" x14ac:dyDescent="0.25">
      <c r="D1761" s="25"/>
    </row>
    <row r="1762" spans="4:4" x14ac:dyDescent="0.25">
      <c r="D1762" s="25"/>
    </row>
    <row r="1763" spans="4:4" x14ac:dyDescent="0.25">
      <c r="D1763" s="25"/>
    </row>
    <row r="1764" spans="4:4" x14ac:dyDescent="0.25">
      <c r="D1764" s="25"/>
    </row>
    <row r="1765" spans="4:4" x14ac:dyDescent="0.25">
      <c r="D1765" s="25"/>
    </row>
    <row r="1766" spans="4:4" x14ac:dyDescent="0.25">
      <c r="D1766" s="25"/>
    </row>
    <row r="1767" spans="4:4" x14ac:dyDescent="0.25">
      <c r="D1767" s="25"/>
    </row>
    <row r="1768" spans="4:4" x14ac:dyDescent="0.25">
      <c r="D1768" s="25"/>
    </row>
    <row r="1769" spans="4:4" x14ac:dyDescent="0.25">
      <c r="D1769" s="25"/>
    </row>
    <row r="1770" spans="4:4" x14ac:dyDescent="0.25">
      <c r="D1770" s="25"/>
    </row>
    <row r="1771" spans="4:4" x14ac:dyDescent="0.25">
      <c r="D1771" s="25"/>
    </row>
    <row r="1772" spans="4:4" x14ac:dyDescent="0.25">
      <c r="D1772" s="25"/>
    </row>
    <row r="1773" spans="4:4" x14ac:dyDescent="0.25">
      <c r="D1773" s="25"/>
    </row>
    <row r="1774" spans="4:4" x14ac:dyDescent="0.25">
      <c r="D1774" s="25"/>
    </row>
    <row r="1775" spans="4:4" x14ac:dyDescent="0.25">
      <c r="D1775" s="25"/>
    </row>
    <row r="1776" spans="4:4" x14ac:dyDescent="0.25">
      <c r="D1776" s="25"/>
    </row>
    <row r="1777" spans="4:4" x14ac:dyDescent="0.25">
      <c r="D1777" s="25"/>
    </row>
    <row r="1778" spans="4:4" x14ac:dyDescent="0.25">
      <c r="D1778" s="25"/>
    </row>
    <row r="1779" spans="4:4" x14ac:dyDescent="0.25">
      <c r="D1779" s="25"/>
    </row>
    <row r="1780" spans="4:4" x14ac:dyDescent="0.25">
      <c r="D1780" s="25"/>
    </row>
    <row r="1781" spans="4:4" x14ac:dyDescent="0.25">
      <c r="D1781" s="25"/>
    </row>
    <row r="1782" spans="4:4" x14ac:dyDescent="0.25">
      <c r="D1782" s="25"/>
    </row>
    <row r="1783" spans="4:4" x14ac:dyDescent="0.25">
      <c r="D1783" s="25"/>
    </row>
    <row r="1784" spans="4:4" x14ac:dyDescent="0.25">
      <c r="D1784" s="25"/>
    </row>
    <row r="1785" spans="4:4" x14ac:dyDescent="0.25">
      <c r="D1785" s="25"/>
    </row>
    <row r="1786" spans="4:4" x14ac:dyDescent="0.25">
      <c r="D1786" s="25"/>
    </row>
    <row r="1787" spans="4:4" x14ac:dyDescent="0.25">
      <c r="D1787" s="25"/>
    </row>
    <row r="1788" spans="4:4" x14ac:dyDescent="0.25">
      <c r="D1788" s="25"/>
    </row>
    <row r="1789" spans="4:4" x14ac:dyDescent="0.25">
      <c r="D1789" s="25"/>
    </row>
    <row r="1790" spans="4:4" x14ac:dyDescent="0.25">
      <c r="D1790" s="25"/>
    </row>
    <row r="1791" spans="4:4" x14ac:dyDescent="0.25">
      <c r="D1791" s="25"/>
    </row>
    <row r="1792" spans="4:4" x14ac:dyDescent="0.25">
      <c r="D1792" s="25"/>
    </row>
    <row r="1793" spans="4:4" x14ac:dyDescent="0.25">
      <c r="D1793" s="25"/>
    </row>
    <row r="1794" spans="4:4" x14ac:dyDescent="0.25">
      <c r="D1794" s="25"/>
    </row>
    <row r="1795" spans="4:4" x14ac:dyDescent="0.25">
      <c r="D1795" s="25"/>
    </row>
    <row r="1796" spans="4:4" x14ac:dyDescent="0.25">
      <c r="D1796" s="25"/>
    </row>
    <row r="1797" spans="4:4" x14ac:dyDescent="0.25">
      <c r="D1797" s="25"/>
    </row>
    <row r="1798" spans="4:4" x14ac:dyDescent="0.25">
      <c r="D1798" s="25"/>
    </row>
    <row r="1799" spans="4:4" x14ac:dyDescent="0.25">
      <c r="D1799" s="25"/>
    </row>
    <row r="1800" spans="4:4" x14ac:dyDescent="0.25">
      <c r="D1800" s="25"/>
    </row>
    <row r="1801" spans="4:4" x14ac:dyDescent="0.25">
      <c r="D1801" s="25"/>
    </row>
    <row r="1802" spans="4:4" x14ac:dyDescent="0.25">
      <c r="D1802" s="25"/>
    </row>
    <row r="1803" spans="4:4" x14ac:dyDescent="0.25">
      <c r="D1803" s="25"/>
    </row>
    <row r="1804" spans="4:4" x14ac:dyDescent="0.25">
      <c r="D1804" s="25"/>
    </row>
    <row r="1805" spans="4:4" x14ac:dyDescent="0.25">
      <c r="D1805" s="25"/>
    </row>
    <row r="1806" spans="4:4" x14ac:dyDescent="0.25">
      <c r="D1806" s="25"/>
    </row>
    <row r="1807" spans="4:4" x14ac:dyDescent="0.25">
      <c r="D1807" s="25"/>
    </row>
    <row r="1808" spans="4:4" x14ac:dyDescent="0.25">
      <c r="D1808" s="25"/>
    </row>
    <row r="1809" spans="4:4" x14ac:dyDescent="0.25">
      <c r="D1809" s="25"/>
    </row>
    <row r="1810" spans="4:4" x14ac:dyDescent="0.25">
      <c r="D1810" s="25"/>
    </row>
    <row r="1811" spans="4:4" x14ac:dyDescent="0.25">
      <c r="D1811" s="25"/>
    </row>
    <row r="1812" spans="4:4" x14ac:dyDescent="0.25">
      <c r="D1812" s="25"/>
    </row>
    <row r="1813" spans="4:4" x14ac:dyDescent="0.25">
      <c r="D1813" s="25"/>
    </row>
    <row r="1814" spans="4:4" x14ac:dyDescent="0.25">
      <c r="D1814" s="25"/>
    </row>
    <row r="1815" spans="4:4" x14ac:dyDescent="0.25">
      <c r="D1815" s="25"/>
    </row>
    <row r="1816" spans="4:4" x14ac:dyDescent="0.25">
      <c r="D1816" s="25"/>
    </row>
    <row r="1817" spans="4:4" x14ac:dyDescent="0.25">
      <c r="D1817" s="25"/>
    </row>
    <row r="1818" spans="4:4" x14ac:dyDescent="0.25">
      <c r="D1818" s="25"/>
    </row>
    <row r="1819" spans="4:4" x14ac:dyDescent="0.25">
      <c r="D1819" s="25"/>
    </row>
    <row r="1820" spans="4:4" x14ac:dyDescent="0.25">
      <c r="D1820" s="25"/>
    </row>
    <row r="1821" spans="4:4" x14ac:dyDescent="0.25">
      <c r="D1821" s="25"/>
    </row>
    <row r="1822" spans="4:4" x14ac:dyDescent="0.25">
      <c r="D1822" s="25"/>
    </row>
    <row r="1823" spans="4:4" x14ac:dyDescent="0.25">
      <c r="D1823" s="25"/>
    </row>
    <row r="1824" spans="4:4" x14ac:dyDescent="0.25">
      <c r="D1824" s="25"/>
    </row>
    <row r="1825" spans="4:4" x14ac:dyDescent="0.25">
      <c r="D1825" s="25"/>
    </row>
    <row r="1826" spans="4:4" x14ac:dyDescent="0.25">
      <c r="D1826" s="25"/>
    </row>
    <row r="1827" spans="4:4" x14ac:dyDescent="0.25">
      <c r="D1827" s="25"/>
    </row>
    <row r="1828" spans="4:4" x14ac:dyDescent="0.25">
      <c r="D1828" s="25"/>
    </row>
    <row r="1829" spans="4:4" x14ac:dyDescent="0.25">
      <c r="D1829" s="25"/>
    </row>
    <row r="1830" spans="4:4" x14ac:dyDescent="0.25">
      <c r="D1830" s="25"/>
    </row>
    <row r="1831" spans="4:4" x14ac:dyDescent="0.25">
      <c r="D1831" s="25"/>
    </row>
    <row r="1832" spans="4:4" x14ac:dyDescent="0.25">
      <c r="D1832" s="25"/>
    </row>
    <row r="1833" spans="4:4" x14ac:dyDescent="0.25">
      <c r="D1833" s="25"/>
    </row>
    <row r="1834" spans="4:4" x14ac:dyDescent="0.25">
      <c r="D1834" s="25"/>
    </row>
    <row r="1835" spans="4:4" x14ac:dyDescent="0.25">
      <c r="D1835" s="25"/>
    </row>
    <row r="1836" spans="4:4" x14ac:dyDescent="0.25">
      <c r="D1836" s="25"/>
    </row>
    <row r="1837" spans="4:4" x14ac:dyDescent="0.25">
      <c r="D1837" s="25"/>
    </row>
    <row r="1838" spans="4:4" x14ac:dyDescent="0.25">
      <c r="D1838" s="25"/>
    </row>
    <row r="1839" spans="4:4" x14ac:dyDescent="0.25">
      <c r="D1839" s="25"/>
    </row>
    <row r="1840" spans="4:4" x14ac:dyDescent="0.25">
      <c r="D1840" s="25"/>
    </row>
    <row r="1841" spans="4:4" x14ac:dyDescent="0.25">
      <c r="D1841" s="25"/>
    </row>
    <row r="1842" spans="4:4" x14ac:dyDescent="0.25">
      <c r="D1842" s="25"/>
    </row>
    <row r="1843" spans="4:4" x14ac:dyDescent="0.25">
      <c r="D1843" s="25"/>
    </row>
    <row r="1844" spans="4:4" x14ac:dyDescent="0.25">
      <c r="D1844" s="25"/>
    </row>
    <row r="1845" spans="4:4" x14ac:dyDescent="0.25">
      <c r="D1845" s="25"/>
    </row>
    <row r="1846" spans="4:4" x14ac:dyDescent="0.25">
      <c r="D1846" s="25"/>
    </row>
    <row r="1847" spans="4:4" x14ac:dyDescent="0.25">
      <c r="D1847" s="25"/>
    </row>
    <row r="1848" spans="4:4" x14ac:dyDescent="0.25">
      <c r="D1848" s="25"/>
    </row>
    <row r="1849" spans="4:4" x14ac:dyDescent="0.25">
      <c r="D1849" s="25"/>
    </row>
    <row r="1850" spans="4:4" x14ac:dyDescent="0.25">
      <c r="D1850" s="25"/>
    </row>
    <row r="1851" spans="4:4" x14ac:dyDescent="0.25">
      <c r="D1851" s="25"/>
    </row>
    <row r="1852" spans="4:4" x14ac:dyDescent="0.25">
      <c r="D1852" s="25"/>
    </row>
    <row r="1853" spans="4:4" x14ac:dyDescent="0.25">
      <c r="D1853" s="25"/>
    </row>
    <row r="1854" spans="4:4" x14ac:dyDescent="0.25">
      <c r="D1854" s="25"/>
    </row>
    <row r="1855" spans="4:4" x14ac:dyDescent="0.25">
      <c r="D1855" s="25"/>
    </row>
    <row r="1856" spans="4:4" x14ac:dyDescent="0.25">
      <c r="D1856" s="25"/>
    </row>
    <row r="1857" spans="4:4" x14ac:dyDescent="0.25">
      <c r="D1857" s="25"/>
    </row>
    <row r="1858" spans="4:4" x14ac:dyDescent="0.25">
      <c r="D1858" s="25"/>
    </row>
    <row r="1859" spans="4:4" x14ac:dyDescent="0.25">
      <c r="D1859" s="25"/>
    </row>
    <row r="1860" spans="4:4" x14ac:dyDescent="0.25">
      <c r="D1860" s="25"/>
    </row>
    <row r="1861" spans="4:4" x14ac:dyDescent="0.25">
      <c r="D1861" s="25"/>
    </row>
    <row r="1862" spans="4:4" x14ac:dyDescent="0.25">
      <c r="D1862" s="25"/>
    </row>
    <row r="1863" spans="4:4" x14ac:dyDescent="0.25">
      <c r="D1863" s="25"/>
    </row>
    <row r="1864" spans="4:4" x14ac:dyDescent="0.25">
      <c r="D1864" s="25"/>
    </row>
    <row r="1865" spans="4:4" x14ac:dyDescent="0.25">
      <c r="D1865" s="25"/>
    </row>
    <row r="1866" spans="4:4" x14ac:dyDescent="0.25">
      <c r="D1866" s="25"/>
    </row>
    <row r="1867" spans="4:4" x14ac:dyDescent="0.25">
      <c r="D1867" s="25"/>
    </row>
    <row r="1868" spans="4:4" x14ac:dyDescent="0.25">
      <c r="D1868" s="25"/>
    </row>
    <row r="1869" spans="4:4" x14ac:dyDescent="0.25">
      <c r="D1869" s="25"/>
    </row>
    <row r="1870" spans="4:4" x14ac:dyDescent="0.25">
      <c r="D1870" s="25"/>
    </row>
    <row r="1871" spans="4:4" x14ac:dyDescent="0.25">
      <c r="D1871" s="25"/>
    </row>
    <row r="1872" spans="4:4" x14ac:dyDescent="0.25">
      <c r="D1872" s="25"/>
    </row>
    <row r="1873" spans="4:4" x14ac:dyDescent="0.25">
      <c r="D1873" s="25"/>
    </row>
    <row r="1874" spans="4:4" x14ac:dyDescent="0.25">
      <c r="D1874" s="25"/>
    </row>
    <row r="1875" spans="4:4" x14ac:dyDescent="0.25">
      <c r="D1875" s="25"/>
    </row>
    <row r="1876" spans="4:4" x14ac:dyDescent="0.25">
      <c r="D1876" s="25"/>
    </row>
    <row r="1877" spans="4:4" x14ac:dyDescent="0.25">
      <c r="D1877" s="25"/>
    </row>
    <row r="1878" spans="4:4" x14ac:dyDescent="0.25">
      <c r="D1878" s="25"/>
    </row>
    <row r="1879" spans="4:4" x14ac:dyDescent="0.25">
      <c r="D1879" s="25"/>
    </row>
    <row r="1880" spans="4:4" x14ac:dyDescent="0.25">
      <c r="D1880" s="25"/>
    </row>
    <row r="1881" spans="4:4" x14ac:dyDescent="0.25">
      <c r="D1881" s="25"/>
    </row>
    <row r="1882" spans="4:4" x14ac:dyDescent="0.25">
      <c r="D1882" s="25"/>
    </row>
    <row r="1883" spans="4:4" x14ac:dyDescent="0.25">
      <c r="D1883" s="25"/>
    </row>
    <row r="1884" spans="4:4" x14ac:dyDescent="0.25">
      <c r="D1884" s="25"/>
    </row>
    <row r="1885" spans="4:4" x14ac:dyDescent="0.25">
      <c r="D1885" s="25"/>
    </row>
    <row r="1886" spans="4:4" x14ac:dyDescent="0.25">
      <c r="D1886" s="25"/>
    </row>
    <row r="1887" spans="4:4" x14ac:dyDescent="0.25">
      <c r="D1887" s="25"/>
    </row>
    <row r="1888" spans="4:4" x14ac:dyDescent="0.25">
      <c r="D1888" s="25"/>
    </row>
    <row r="1889" spans="4:4" x14ac:dyDescent="0.25">
      <c r="D1889" s="25"/>
    </row>
    <row r="1890" spans="4:4" x14ac:dyDescent="0.25">
      <c r="D1890" s="25"/>
    </row>
    <row r="1891" spans="4:4" x14ac:dyDescent="0.25">
      <c r="D1891" s="25"/>
    </row>
    <row r="1892" spans="4:4" x14ac:dyDescent="0.25">
      <c r="D1892" s="25"/>
    </row>
    <row r="1893" spans="4:4" x14ac:dyDescent="0.25">
      <c r="D1893" s="25"/>
    </row>
    <row r="1894" spans="4:4" x14ac:dyDescent="0.25">
      <c r="D1894" s="25"/>
    </row>
    <row r="1895" spans="4:4" x14ac:dyDescent="0.25">
      <c r="D1895" s="25"/>
    </row>
    <row r="1896" spans="4:4" x14ac:dyDescent="0.25">
      <c r="D1896" s="25"/>
    </row>
    <row r="1897" spans="4:4" x14ac:dyDescent="0.25">
      <c r="D1897" s="25"/>
    </row>
    <row r="1898" spans="4:4" x14ac:dyDescent="0.25">
      <c r="D1898" s="25"/>
    </row>
    <row r="1899" spans="4:4" x14ac:dyDescent="0.25">
      <c r="D1899" s="25"/>
    </row>
    <row r="1900" spans="4:4" x14ac:dyDescent="0.25">
      <c r="D1900" s="25"/>
    </row>
    <row r="1901" spans="4:4" x14ac:dyDescent="0.25">
      <c r="D1901" s="25"/>
    </row>
    <row r="1902" spans="4:4" x14ac:dyDescent="0.25">
      <c r="D1902" s="25"/>
    </row>
    <row r="1903" spans="4:4" x14ac:dyDescent="0.25">
      <c r="D1903" s="25"/>
    </row>
    <row r="1904" spans="4:4" x14ac:dyDescent="0.25">
      <c r="D1904" s="25"/>
    </row>
    <row r="1905" spans="4:4" x14ac:dyDescent="0.25">
      <c r="D1905" s="25"/>
    </row>
    <row r="1906" spans="4:4" x14ac:dyDescent="0.25">
      <c r="D1906" s="25"/>
    </row>
    <row r="1907" spans="4:4" x14ac:dyDescent="0.25">
      <c r="D1907" s="25"/>
    </row>
    <row r="1908" spans="4:4" x14ac:dyDescent="0.25">
      <c r="D1908" s="25"/>
    </row>
    <row r="1909" spans="4:4" x14ac:dyDescent="0.25">
      <c r="D1909" s="25"/>
    </row>
    <row r="1910" spans="4:4" x14ac:dyDescent="0.25">
      <c r="D1910" s="25"/>
    </row>
    <row r="1911" spans="4:4" x14ac:dyDescent="0.25">
      <c r="D1911" s="25"/>
    </row>
    <row r="1912" spans="4:4" x14ac:dyDescent="0.25">
      <c r="D1912" s="25"/>
    </row>
    <row r="1913" spans="4:4" x14ac:dyDescent="0.25">
      <c r="D1913" s="25"/>
    </row>
    <row r="1914" spans="4:4" x14ac:dyDescent="0.25">
      <c r="D1914" s="25"/>
    </row>
    <row r="1915" spans="4:4" x14ac:dyDescent="0.25">
      <c r="D1915" s="25"/>
    </row>
    <row r="1916" spans="4:4" x14ac:dyDescent="0.25">
      <c r="D1916" s="25"/>
    </row>
    <row r="1917" spans="4:4" x14ac:dyDescent="0.25">
      <c r="D1917" s="25"/>
    </row>
    <row r="1918" spans="4:4" x14ac:dyDescent="0.25">
      <c r="D1918" s="25"/>
    </row>
    <row r="1919" spans="4:4" x14ac:dyDescent="0.25">
      <c r="D1919" s="25"/>
    </row>
    <row r="1920" spans="4:4" x14ac:dyDescent="0.25">
      <c r="D1920" s="25"/>
    </row>
    <row r="1921" spans="4:4" x14ac:dyDescent="0.25">
      <c r="D1921" s="25"/>
    </row>
    <row r="1922" spans="4:4" x14ac:dyDescent="0.25">
      <c r="D1922" s="25"/>
    </row>
    <row r="1923" spans="4:4" x14ac:dyDescent="0.25">
      <c r="D1923" s="25"/>
    </row>
    <row r="1924" spans="4:4" x14ac:dyDescent="0.25">
      <c r="D1924" s="25"/>
    </row>
    <row r="1925" spans="4:4" x14ac:dyDescent="0.25">
      <c r="D1925" s="25"/>
    </row>
    <row r="1926" spans="4:4" x14ac:dyDescent="0.25">
      <c r="D1926" s="25"/>
    </row>
    <row r="1927" spans="4:4" x14ac:dyDescent="0.25">
      <c r="D1927" s="25"/>
    </row>
    <row r="1928" spans="4:4" x14ac:dyDescent="0.25">
      <c r="D1928" s="25"/>
    </row>
    <row r="1929" spans="4:4" x14ac:dyDescent="0.25">
      <c r="D1929" s="25"/>
    </row>
    <row r="1930" spans="4:4" x14ac:dyDescent="0.25">
      <c r="D1930" s="25"/>
    </row>
    <row r="1931" spans="4:4" x14ac:dyDescent="0.25">
      <c r="D1931" s="25"/>
    </row>
    <row r="1932" spans="4:4" x14ac:dyDescent="0.25">
      <c r="D1932" s="25"/>
    </row>
    <row r="1933" spans="4:4" x14ac:dyDescent="0.25">
      <c r="D1933" s="25"/>
    </row>
    <row r="1934" spans="4:4" x14ac:dyDescent="0.25">
      <c r="D1934" s="25"/>
    </row>
    <row r="1935" spans="4:4" x14ac:dyDescent="0.25">
      <c r="D1935" s="25"/>
    </row>
    <row r="1936" spans="4:4" x14ac:dyDescent="0.25">
      <c r="D1936" s="25"/>
    </row>
    <row r="1937" spans="4:4" x14ac:dyDescent="0.25">
      <c r="D1937" s="25"/>
    </row>
    <row r="1938" spans="4:4" x14ac:dyDescent="0.25">
      <c r="D1938" s="25"/>
    </row>
    <row r="1939" spans="4:4" x14ac:dyDescent="0.25">
      <c r="D1939" s="25"/>
    </row>
    <row r="1940" spans="4:4" x14ac:dyDescent="0.25">
      <c r="D1940" s="25"/>
    </row>
    <row r="1941" spans="4:4" x14ac:dyDescent="0.25">
      <c r="D1941" s="25"/>
    </row>
    <row r="1942" spans="4:4" x14ac:dyDescent="0.25">
      <c r="D1942" s="25"/>
    </row>
    <row r="1943" spans="4:4" x14ac:dyDescent="0.25">
      <c r="D1943" s="25"/>
    </row>
    <row r="1944" spans="4:4" x14ac:dyDescent="0.25">
      <c r="D1944" s="25"/>
    </row>
    <row r="1945" spans="4:4" x14ac:dyDescent="0.25">
      <c r="D1945" s="25"/>
    </row>
    <row r="1946" spans="4:4" x14ac:dyDescent="0.25">
      <c r="D1946" s="25"/>
    </row>
    <row r="1947" spans="4:4" x14ac:dyDescent="0.25">
      <c r="D1947" s="25"/>
    </row>
    <row r="1948" spans="4:4" x14ac:dyDescent="0.25">
      <c r="D1948" s="25"/>
    </row>
    <row r="1949" spans="4:4" x14ac:dyDescent="0.25">
      <c r="D1949" s="25"/>
    </row>
    <row r="1950" spans="4:4" x14ac:dyDescent="0.25">
      <c r="D1950" s="25"/>
    </row>
    <row r="1951" spans="4:4" x14ac:dyDescent="0.25">
      <c r="D1951" s="25"/>
    </row>
    <row r="1952" spans="4:4" x14ac:dyDescent="0.25">
      <c r="D1952" s="25"/>
    </row>
    <row r="1953" spans="4:4" x14ac:dyDescent="0.25">
      <c r="D1953" s="25"/>
    </row>
    <row r="1954" spans="4:4" x14ac:dyDescent="0.25">
      <c r="D1954" s="25"/>
    </row>
    <row r="1955" spans="4:4" x14ac:dyDescent="0.25">
      <c r="D1955" s="25"/>
    </row>
    <row r="1956" spans="4:4" x14ac:dyDescent="0.25">
      <c r="D1956" s="25"/>
    </row>
    <row r="1957" spans="4:4" x14ac:dyDescent="0.25">
      <c r="D1957" s="25"/>
    </row>
    <row r="1958" spans="4:4" x14ac:dyDescent="0.25">
      <c r="D1958" s="25"/>
    </row>
    <row r="1959" spans="4:4" x14ac:dyDescent="0.25">
      <c r="D1959" s="25"/>
    </row>
    <row r="1960" spans="4:4" x14ac:dyDescent="0.25">
      <c r="D1960" s="25"/>
    </row>
    <row r="1961" spans="4:4" x14ac:dyDescent="0.25">
      <c r="D1961" s="25"/>
    </row>
    <row r="1962" spans="4:4" x14ac:dyDescent="0.25">
      <c r="D1962" s="25"/>
    </row>
    <row r="1963" spans="4:4" x14ac:dyDescent="0.25">
      <c r="D1963" s="25"/>
    </row>
    <row r="1964" spans="4:4" x14ac:dyDescent="0.25">
      <c r="D1964" s="25"/>
    </row>
    <row r="1965" spans="4:4" x14ac:dyDescent="0.25">
      <c r="D1965" s="25"/>
    </row>
    <row r="1966" spans="4:4" x14ac:dyDescent="0.25">
      <c r="D1966" s="25"/>
    </row>
    <row r="1967" spans="4:4" x14ac:dyDescent="0.25">
      <c r="D1967" s="25"/>
    </row>
    <row r="1968" spans="4:4" x14ac:dyDescent="0.25">
      <c r="D1968" s="25"/>
    </row>
    <row r="1969" spans="4:4" x14ac:dyDescent="0.25">
      <c r="D1969" s="25"/>
    </row>
    <row r="1970" spans="4:4" x14ac:dyDescent="0.25">
      <c r="D1970" s="25"/>
    </row>
    <row r="1971" spans="4:4" x14ac:dyDescent="0.25">
      <c r="D1971" s="25"/>
    </row>
    <row r="1972" spans="4:4" x14ac:dyDescent="0.25">
      <c r="D1972" s="25"/>
    </row>
    <row r="1973" spans="4:4" x14ac:dyDescent="0.25">
      <c r="D1973" s="25"/>
    </row>
    <row r="1974" spans="4:4" x14ac:dyDescent="0.25">
      <c r="D1974" s="25"/>
    </row>
    <row r="1975" spans="4:4" x14ac:dyDescent="0.25">
      <c r="D1975" s="25"/>
    </row>
    <row r="1976" spans="4:4" x14ac:dyDescent="0.25">
      <c r="D1976" s="25"/>
    </row>
    <row r="1977" spans="4:4" x14ac:dyDescent="0.25">
      <c r="D1977" s="25"/>
    </row>
    <row r="1978" spans="4:4" x14ac:dyDescent="0.25">
      <c r="D1978" s="25"/>
    </row>
    <row r="1979" spans="4:4" x14ac:dyDescent="0.25">
      <c r="D1979" s="25"/>
    </row>
    <row r="1980" spans="4:4" x14ac:dyDescent="0.25">
      <c r="D1980" s="25"/>
    </row>
    <row r="1981" spans="4:4" x14ac:dyDescent="0.25">
      <c r="D1981" s="25"/>
    </row>
    <row r="1982" spans="4:4" x14ac:dyDescent="0.25">
      <c r="D1982" s="25"/>
    </row>
    <row r="1983" spans="4:4" x14ac:dyDescent="0.25">
      <c r="D1983" s="25"/>
    </row>
    <row r="1984" spans="4:4" x14ac:dyDescent="0.25">
      <c r="D1984" s="25"/>
    </row>
    <row r="1985" spans="4:4" x14ac:dyDescent="0.25">
      <c r="D1985" s="25"/>
    </row>
    <row r="1986" spans="4:4" x14ac:dyDescent="0.25">
      <c r="D1986" s="25"/>
    </row>
    <row r="1987" spans="4:4" x14ac:dyDescent="0.25">
      <c r="D1987" s="25"/>
    </row>
    <row r="1988" spans="4:4" x14ac:dyDescent="0.25">
      <c r="D1988" s="25"/>
    </row>
    <row r="1989" spans="4:4" x14ac:dyDescent="0.25">
      <c r="D1989" s="25"/>
    </row>
    <row r="1990" spans="4:4" x14ac:dyDescent="0.25">
      <c r="D1990" s="25"/>
    </row>
    <row r="1991" spans="4:4" x14ac:dyDescent="0.25">
      <c r="D1991" s="25"/>
    </row>
    <row r="1992" spans="4:4" x14ac:dyDescent="0.25">
      <c r="D1992" s="25"/>
    </row>
    <row r="1993" spans="4:4" x14ac:dyDescent="0.25">
      <c r="D1993" s="25"/>
    </row>
    <row r="1994" spans="4:4" x14ac:dyDescent="0.25">
      <c r="D1994" s="25"/>
    </row>
    <row r="1995" spans="4:4" x14ac:dyDescent="0.25">
      <c r="D1995" s="25"/>
    </row>
    <row r="1996" spans="4:4" x14ac:dyDescent="0.25">
      <c r="D1996" s="25"/>
    </row>
    <row r="1997" spans="4:4" x14ac:dyDescent="0.25">
      <c r="D1997" s="25"/>
    </row>
    <row r="1998" spans="4:4" x14ac:dyDescent="0.25">
      <c r="D1998" s="25"/>
    </row>
    <row r="1999" spans="4:4" x14ac:dyDescent="0.25">
      <c r="D1999" s="25"/>
    </row>
    <row r="2000" spans="4:4" x14ac:dyDescent="0.25">
      <c r="D2000" s="25"/>
    </row>
    <row r="2001" spans="4:4" x14ac:dyDescent="0.25">
      <c r="D2001" s="25"/>
    </row>
    <row r="2002" spans="4:4" x14ac:dyDescent="0.25">
      <c r="D2002" s="25"/>
    </row>
    <row r="2003" spans="4:4" x14ac:dyDescent="0.25">
      <c r="D2003" s="25"/>
    </row>
    <row r="2004" spans="4:4" x14ac:dyDescent="0.25">
      <c r="D2004" s="25"/>
    </row>
    <row r="2005" spans="4:4" x14ac:dyDescent="0.25">
      <c r="D2005" s="25"/>
    </row>
    <row r="2006" spans="4:4" x14ac:dyDescent="0.25">
      <c r="D2006" s="25"/>
    </row>
    <row r="2007" spans="4:4" x14ac:dyDescent="0.25">
      <c r="D2007" s="25"/>
    </row>
    <row r="2008" spans="4:4" x14ac:dyDescent="0.25">
      <c r="D2008" s="25"/>
    </row>
    <row r="2009" spans="4:4" x14ac:dyDescent="0.25">
      <c r="D2009" s="25"/>
    </row>
    <row r="2010" spans="4:4" x14ac:dyDescent="0.25">
      <c r="D2010" s="25"/>
    </row>
    <row r="2011" spans="4:4" x14ac:dyDescent="0.25">
      <c r="D2011" s="25"/>
    </row>
    <row r="2012" spans="4:4" x14ac:dyDescent="0.25">
      <c r="D2012" s="25"/>
    </row>
    <row r="2013" spans="4:4" x14ac:dyDescent="0.25">
      <c r="D2013" s="25"/>
    </row>
    <row r="2014" spans="4:4" x14ac:dyDescent="0.25">
      <c r="D2014" s="25"/>
    </row>
    <row r="2015" spans="4:4" x14ac:dyDescent="0.25">
      <c r="D2015" s="25"/>
    </row>
    <row r="2016" spans="4:4" x14ac:dyDescent="0.25">
      <c r="D2016" s="25"/>
    </row>
    <row r="2017" spans="4:4" x14ac:dyDescent="0.25">
      <c r="D2017" s="25"/>
    </row>
    <row r="2018" spans="4:4" x14ac:dyDescent="0.25">
      <c r="D2018" s="25"/>
    </row>
    <row r="2019" spans="4:4" x14ac:dyDescent="0.25">
      <c r="D2019" s="25"/>
    </row>
    <row r="2020" spans="4:4" x14ac:dyDescent="0.25">
      <c r="D2020" s="25"/>
    </row>
    <row r="2021" spans="4:4" x14ac:dyDescent="0.25">
      <c r="D2021" s="25"/>
    </row>
    <row r="2022" spans="4:4" x14ac:dyDescent="0.25">
      <c r="D2022" s="25"/>
    </row>
    <row r="2023" spans="4:4" x14ac:dyDescent="0.25">
      <c r="D2023" s="25"/>
    </row>
    <row r="2024" spans="4:4" x14ac:dyDescent="0.25">
      <c r="D2024" s="25"/>
    </row>
    <row r="2025" spans="4:4" x14ac:dyDescent="0.25">
      <c r="D2025" s="25"/>
    </row>
    <row r="2026" spans="4:4" x14ac:dyDescent="0.25">
      <c r="D2026" s="25"/>
    </row>
    <row r="2027" spans="4:4" x14ac:dyDescent="0.25">
      <c r="D2027" s="25"/>
    </row>
    <row r="2028" spans="4:4" x14ac:dyDescent="0.25">
      <c r="D2028" s="25"/>
    </row>
    <row r="2029" spans="4:4" x14ac:dyDescent="0.25">
      <c r="D2029" s="25"/>
    </row>
    <row r="2030" spans="4:4" x14ac:dyDescent="0.25">
      <c r="D2030" s="25"/>
    </row>
    <row r="2031" spans="4:4" x14ac:dyDescent="0.25">
      <c r="D2031" s="25"/>
    </row>
    <row r="2032" spans="4:4" x14ac:dyDescent="0.25">
      <c r="D2032" s="25"/>
    </row>
    <row r="2033" spans="4:4" x14ac:dyDescent="0.25">
      <c r="D2033" s="25"/>
    </row>
    <row r="2034" spans="4:4" x14ac:dyDescent="0.25">
      <c r="D2034" s="25"/>
    </row>
    <row r="2035" spans="4:4" x14ac:dyDescent="0.25">
      <c r="D2035" s="25"/>
    </row>
    <row r="2036" spans="4:4" x14ac:dyDescent="0.25">
      <c r="D2036" s="25"/>
    </row>
    <row r="2037" spans="4:4" x14ac:dyDescent="0.25">
      <c r="D2037" s="25"/>
    </row>
    <row r="2038" spans="4:4" x14ac:dyDescent="0.25">
      <c r="D2038" s="25"/>
    </row>
    <row r="2039" spans="4:4" x14ac:dyDescent="0.25">
      <c r="D2039" s="25"/>
    </row>
    <row r="2040" spans="4:4" x14ac:dyDescent="0.25">
      <c r="D2040" s="25"/>
    </row>
    <row r="2041" spans="4:4" x14ac:dyDescent="0.25">
      <c r="D2041" s="25"/>
    </row>
    <row r="2042" spans="4:4" x14ac:dyDescent="0.25">
      <c r="D2042" s="25"/>
    </row>
    <row r="2043" spans="4:4" x14ac:dyDescent="0.25">
      <c r="D2043" s="25"/>
    </row>
    <row r="2044" spans="4:4" x14ac:dyDescent="0.25">
      <c r="D2044" s="25"/>
    </row>
    <row r="2045" spans="4:4" x14ac:dyDescent="0.25">
      <c r="D2045" s="25"/>
    </row>
    <row r="2046" spans="4:4" x14ac:dyDescent="0.25">
      <c r="D2046" s="25"/>
    </row>
    <row r="2047" spans="4:4" x14ac:dyDescent="0.25">
      <c r="D2047" s="25"/>
    </row>
    <row r="2048" spans="4:4" x14ac:dyDescent="0.25">
      <c r="D2048" s="25"/>
    </row>
    <row r="2049" spans="4:4" x14ac:dyDescent="0.25">
      <c r="D2049" s="25"/>
    </row>
    <row r="2050" spans="4:4" x14ac:dyDescent="0.25">
      <c r="D2050" s="25"/>
    </row>
    <row r="2051" spans="4:4" x14ac:dyDescent="0.25">
      <c r="D2051" s="25"/>
    </row>
    <row r="2052" spans="4:4" x14ac:dyDescent="0.25">
      <c r="D2052" s="25"/>
    </row>
    <row r="2053" spans="4:4" x14ac:dyDescent="0.25">
      <c r="D2053" s="25"/>
    </row>
    <row r="2054" spans="4:4" x14ac:dyDescent="0.25">
      <c r="D2054" s="25"/>
    </row>
    <row r="2055" spans="4:4" x14ac:dyDescent="0.25">
      <c r="D2055" s="25"/>
    </row>
    <row r="2056" spans="4:4" x14ac:dyDescent="0.25">
      <c r="D2056" s="25"/>
    </row>
    <row r="2057" spans="4:4" x14ac:dyDescent="0.25">
      <c r="D2057" s="25"/>
    </row>
    <row r="2058" spans="4:4" x14ac:dyDescent="0.25">
      <c r="D2058" s="25"/>
    </row>
    <row r="2059" spans="4:4" x14ac:dyDescent="0.25">
      <c r="D2059" s="25"/>
    </row>
    <row r="2060" spans="4:4" x14ac:dyDescent="0.25">
      <c r="D2060" s="25"/>
    </row>
    <row r="2061" spans="4:4" x14ac:dyDescent="0.25">
      <c r="D2061" s="25"/>
    </row>
    <row r="2062" spans="4:4" x14ac:dyDescent="0.25">
      <c r="D2062" s="25"/>
    </row>
    <row r="2063" spans="4:4" x14ac:dyDescent="0.25">
      <c r="D2063" s="25"/>
    </row>
    <row r="2064" spans="4:4" x14ac:dyDescent="0.25">
      <c r="D2064" s="25"/>
    </row>
    <row r="2065" spans="4:4" x14ac:dyDescent="0.25">
      <c r="D2065" s="25"/>
    </row>
    <row r="2066" spans="4:4" x14ac:dyDescent="0.25">
      <c r="D2066" s="25"/>
    </row>
    <row r="2067" spans="4:4" x14ac:dyDescent="0.25">
      <c r="D2067" s="25"/>
    </row>
    <row r="2068" spans="4:4" x14ac:dyDescent="0.25">
      <c r="D2068" s="25"/>
    </row>
    <row r="2069" spans="4:4" x14ac:dyDescent="0.25">
      <c r="D2069" s="25"/>
    </row>
    <row r="2070" spans="4:4" x14ac:dyDescent="0.25">
      <c r="D2070" s="25"/>
    </row>
    <row r="2071" spans="4:4" x14ac:dyDescent="0.25">
      <c r="D2071" s="25"/>
    </row>
    <row r="2072" spans="4:4" x14ac:dyDescent="0.25">
      <c r="D2072" s="25"/>
    </row>
    <row r="2073" spans="4:4" x14ac:dyDescent="0.25">
      <c r="D2073" s="25"/>
    </row>
    <row r="2074" spans="4:4" x14ac:dyDescent="0.25">
      <c r="D2074" s="25"/>
    </row>
    <row r="2075" spans="4:4" x14ac:dyDescent="0.25">
      <c r="D2075" s="25"/>
    </row>
    <row r="2076" spans="4:4" x14ac:dyDescent="0.25">
      <c r="D2076" s="25"/>
    </row>
    <row r="2077" spans="4:4" x14ac:dyDescent="0.25">
      <c r="D2077" s="25"/>
    </row>
    <row r="2078" spans="4:4" x14ac:dyDescent="0.25">
      <c r="D2078" s="25"/>
    </row>
    <row r="2079" spans="4:4" x14ac:dyDescent="0.25">
      <c r="D2079" s="25"/>
    </row>
    <row r="2080" spans="4:4" x14ac:dyDescent="0.25">
      <c r="D2080" s="25"/>
    </row>
    <row r="2081" spans="4:4" x14ac:dyDescent="0.25">
      <c r="D2081" s="25"/>
    </row>
    <row r="2082" spans="4:4" x14ac:dyDescent="0.25">
      <c r="D2082" s="25"/>
    </row>
    <row r="2083" spans="4:4" x14ac:dyDescent="0.25">
      <c r="D2083" s="25"/>
    </row>
    <row r="2084" spans="4:4" x14ac:dyDescent="0.25">
      <c r="D2084" s="25"/>
    </row>
    <row r="2085" spans="4:4" x14ac:dyDescent="0.25">
      <c r="D2085" s="25"/>
    </row>
    <row r="2086" spans="4:4" x14ac:dyDescent="0.25">
      <c r="D2086" s="25"/>
    </row>
    <row r="2087" spans="4:4" x14ac:dyDescent="0.25">
      <c r="D2087" s="25"/>
    </row>
    <row r="2088" spans="4:4" x14ac:dyDescent="0.25">
      <c r="D2088" s="25"/>
    </row>
    <row r="2089" spans="4:4" x14ac:dyDescent="0.25">
      <c r="D2089" s="25"/>
    </row>
    <row r="2090" spans="4:4" x14ac:dyDescent="0.25">
      <c r="D2090" s="25"/>
    </row>
    <row r="2091" spans="4:4" x14ac:dyDescent="0.25">
      <c r="D2091" s="25"/>
    </row>
    <row r="2092" spans="4:4" x14ac:dyDescent="0.25">
      <c r="D2092" s="25"/>
    </row>
    <row r="2093" spans="4:4" x14ac:dyDescent="0.25">
      <c r="D2093" s="25"/>
    </row>
    <row r="2094" spans="4:4" x14ac:dyDescent="0.25">
      <c r="D2094" s="25"/>
    </row>
    <row r="2095" spans="4:4" x14ac:dyDescent="0.25">
      <c r="D2095" s="25"/>
    </row>
    <row r="2096" spans="4:4" x14ac:dyDescent="0.25">
      <c r="D2096" s="25"/>
    </row>
    <row r="2097" spans="4:4" x14ac:dyDescent="0.25">
      <c r="D2097" s="25"/>
    </row>
    <row r="2098" spans="4:4" x14ac:dyDescent="0.25">
      <c r="D2098" s="25"/>
    </row>
    <row r="2099" spans="4:4" x14ac:dyDescent="0.25">
      <c r="D2099" s="25"/>
    </row>
    <row r="2100" spans="4:4" x14ac:dyDescent="0.25">
      <c r="D2100" s="25"/>
    </row>
    <row r="2101" spans="4:4" x14ac:dyDescent="0.25">
      <c r="D2101" s="25"/>
    </row>
    <row r="2102" spans="4:4" x14ac:dyDescent="0.25">
      <c r="D2102" s="25"/>
    </row>
    <row r="2103" spans="4:4" x14ac:dyDescent="0.25">
      <c r="D2103" s="25"/>
    </row>
    <row r="2104" spans="4:4" x14ac:dyDescent="0.25">
      <c r="D2104" s="25"/>
    </row>
    <row r="2105" spans="4:4" x14ac:dyDescent="0.25">
      <c r="D2105" s="25"/>
    </row>
    <row r="2106" spans="4:4" x14ac:dyDescent="0.25">
      <c r="D2106" s="25"/>
    </row>
    <row r="2107" spans="4:4" x14ac:dyDescent="0.25">
      <c r="D2107" s="25"/>
    </row>
    <row r="2108" spans="4:4" x14ac:dyDescent="0.25">
      <c r="D2108" s="25"/>
    </row>
    <row r="2109" spans="4:4" x14ac:dyDescent="0.25">
      <c r="D2109" s="25"/>
    </row>
    <row r="2110" spans="4:4" x14ac:dyDescent="0.25">
      <c r="D2110" s="25"/>
    </row>
    <row r="2111" spans="4:4" x14ac:dyDescent="0.25">
      <c r="D2111" s="25"/>
    </row>
    <row r="2112" spans="4:4" x14ac:dyDescent="0.25">
      <c r="D2112" s="25"/>
    </row>
    <row r="2113" spans="4:4" x14ac:dyDescent="0.25">
      <c r="D2113" s="25"/>
    </row>
    <row r="2114" spans="4:4" x14ac:dyDescent="0.25">
      <c r="D2114" s="25"/>
    </row>
    <row r="2115" spans="4:4" x14ac:dyDescent="0.25">
      <c r="D2115" s="25"/>
    </row>
    <row r="2116" spans="4:4" x14ac:dyDescent="0.25">
      <c r="D2116" s="25"/>
    </row>
    <row r="2117" spans="4:4" x14ac:dyDescent="0.25">
      <c r="D2117" s="25"/>
    </row>
    <row r="2118" spans="4:4" x14ac:dyDescent="0.25">
      <c r="D2118" s="25"/>
    </row>
    <row r="2119" spans="4:4" x14ac:dyDescent="0.25">
      <c r="D2119" s="25"/>
    </row>
    <row r="2120" spans="4:4" x14ac:dyDescent="0.25">
      <c r="D2120" s="25"/>
    </row>
    <row r="2121" spans="4:4" x14ac:dyDescent="0.25">
      <c r="D2121" s="25"/>
    </row>
    <row r="2122" spans="4:4" x14ac:dyDescent="0.25">
      <c r="D2122" s="25"/>
    </row>
    <row r="2123" spans="4:4" x14ac:dyDescent="0.25">
      <c r="D2123" s="25"/>
    </row>
    <row r="2124" spans="4:4" x14ac:dyDescent="0.25">
      <c r="D2124" s="25"/>
    </row>
    <row r="2125" spans="4:4" x14ac:dyDescent="0.25">
      <c r="D2125" s="25"/>
    </row>
    <row r="2126" spans="4:4" x14ac:dyDescent="0.25">
      <c r="D2126" s="25"/>
    </row>
    <row r="2127" spans="4:4" x14ac:dyDescent="0.25">
      <c r="D2127" s="25"/>
    </row>
    <row r="2128" spans="4:4" x14ac:dyDescent="0.25">
      <c r="D2128" s="25"/>
    </row>
    <row r="2129" spans="4:4" x14ac:dyDescent="0.25">
      <c r="D2129" s="25"/>
    </row>
    <row r="2130" spans="4:4" x14ac:dyDescent="0.25">
      <c r="D2130" s="25"/>
    </row>
    <row r="2131" spans="4:4" x14ac:dyDescent="0.25">
      <c r="D2131" s="25"/>
    </row>
    <row r="2132" spans="4:4" x14ac:dyDescent="0.25">
      <c r="D2132" s="25"/>
    </row>
    <row r="2133" spans="4:4" x14ac:dyDescent="0.25">
      <c r="D2133" s="25"/>
    </row>
    <row r="2134" spans="4:4" x14ac:dyDescent="0.25">
      <c r="D2134" s="25"/>
    </row>
    <row r="2135" spans="4:4" x14ac:dyDescent="0.25">
      <c r="D2135" s="25"/>
    </row>
    <row r="2136" spans="4:4" x14ac:dyDescent="0.25">
      <c r="D2136" s="25"/>
    </row>
    <row r="2137" spans="4:4" x14ac:dyDescent="0.25">
      <c r="D2137" s="25"/>
    </row>
    <row r="2138" spans="4:4" x14ac:dyDescent="0.25">
      <c r="D2138" s="25"/>
    </row>
    <row r="2139" spans="4:4" x14ac:dyDescent="0.25">
      <c r="D2139" s="25"/>
    </row>
    <row r="2140" spans="4:4" x14ac:dyDescent="0.25">
      <c r="D2140" s="25"/>
    </row>
    <row r="2141" spans="4:4" x14ac:dyDescent="0.25">
      <c r="D2141" s="25"/>
    </row>
    <row r="2142" spans="4:4" x14ac:dyDescent="0.25">
      <c r="D2142" s="25"/>
    </row>
    <row r="2143" spans="4:4" x14ac:dyDescent="0.25">
      <c r="D2143" s="25"/>
    </row>
    <row r="2144" spans="4:4" x14ac:dyDescent="0.25">
      <c r="D2144" s="25"/>
    </row>
    <row r="2145" spans="4:4" x14ac:dyDescent="0.25">
      <c r="D2145" s="25"/>
    </row>
    <row r="2146" spans="4:4" x14ac:dyDescent="0.25">
      <c r="D2146" s="25"/>
    </row>
    <row r="2147" spans="4:4" x14ac:dyDescent="0.25">
      <c r="D2147" s="25"/>
    </row>
    <row r="2148" spans="4:4" x14ac:dyDescent="0.25">
      <c r="D2148" s="25"/>
    </row>
    <row r="2149" spans="4:4" x14ac:dyDescent="0.25">
      <c r="D2149" s="25"/>
    </row>
    <row r="2150" spans="4:4" x14ac:dyDescent="0.25">
      <c r="D2150" s="25"/>
    </row>
    <row r="2151" spans="4:4" x14ac:dyDescent="0.25">
      <c r="D2151" s="25"/>
    </row>
    <row r="2152" spans="4:4" x14ac:dyDescent="0.25">
      <c r="D2152" s="25"/>
    </row>
    <row r="2153" spans="4:4" x14ac:dyDescent="0.25">
      <c r="D2153" s="25"/>
    </row>
    <row r="2154" spans="4:4" x14ac:dyDescent="0.25">
      <c r="D2154" s="25"/>
    </row>
    <row r="2155" spans="4:4" x14ac:dyDescent="0.25">
      <c r="D2155" s="25"/>
    </row>
    <row r="2156" spans="4:4" x14ac:dyDescent="0.25">
      <c r="D2156" s="25"/>
    </row>
    <row r="2157" spans="4:4" x14ac:dyDescent="0.25">
      <c r="D2157" s="25"/>
    </row>
    <row r="2158" spans="4:4" x14ac:dyDescent="0.25">
      <c r="D2158" s="25"/>
    </row>
    <row r="2159" spans="4:4" x14ac:dyDescent="0.25">
      <c r="D2159" s="25"/>
    </row>
    <row r="2160" spans="4:4" x14ac:dyDescent="0.25">
      <c r="D2160" s="25"/>
    </row>
    <row r="2161" spans="4:4" x14ac:dyDescent="0.25">
      <c r="D2161" s="25"/>
    </row>
    <row r="2162" spans="4:4" x14ac:dyDescent="0.25">
      <c r="D2162" s="25"/>
    </row>
    <row r="2163" spans="4:4" x14ac:dyDescent="0.25">
      <c r="D2163" s="25"/>
    </row>
    <row r="2164" spans="4:4" x14ac:dyDescent="0.25">
      <c r="D2164" s="25"/>
    </row>
    <row r="2165" spans="4:4" x14ac:dyDescent="0.25">
      <c r="D2165" s="25"/>
    </row>
    <row r="2166" spans="4:4" x14ac:dyDescent="0.25">
      <c r="D2166" s="25"/>
    </row>
    <row r="2167" spans="4:4" x14ac:dyDescent="0.25">
      <c r="D2167" s="25"/>
    </row>
    <row r="2168" spans="4:4" x14ac:dyDescent="0.25">
      <c r="D2168" s="25"/>
    </row>
    <row r="2169" spans="4:4" x14ac:dyDescent="0.25">
      <c r="D2169" s="25"/>
    </row>
    <row r="2170" spans="4:4" x14ac:dyDescent="0.25">
      <c r="D2170" s="25"/>
    </row>
    <row r="2171" spans="4:4" x14ac:dyDescent="0.25">
      <c r="D2171" s="25"/>
    </row>
    <row r="2172" spans="4:4" x14ac:dyDescent="0.25">
      <c r="D2172" s="25"/>
    </row>
    <row r="2173" spans="4:4" x14ac:dyDescent="0.25">
      <c r="D2173" s="25"/>
    </row>
    <row r="2174" spans="4:4" x14ac:dyDescent="0.25">
      <c r="D2174" s="25"/>
    </row>
    <row r="2175" spans="4:4" x14ac:dyDescent="0.25">
      <c r="D2175" s="25"/>
    </row>
    <row r="2176" spans="4:4" x14ac:dyDescent="0.25">
      <c r="D2176" s="25"/>
    </row>
    <row r="2177" spans="4:4" x14ac:dyDescent="0.25">
      <c r="D2177" s="25"/>
    </row>
    <row r="2178" spans="4:4" x14ac:dyDescent="0.25">
      <c r="D2178" s="25"/>
    </row>
    <row r="2179" spans="4:4" x14ac:dyDescent="0.25">
      <c r="D2179" s="25"/>
    </row>
    <row r="2180" spans="4:4" x14ac:dyDescent="0.25">
      <c r="D2180" s="25"/>
    </row>
    <row r="2181" spans="4:4" x14ac:dyDescent="0.25">
      <c r="D2181" s="25"/>
    </row>
    <row r="2182" spans="4:4" x14ac:dyDescent="0.25">
      <c r="D2182" s="25"/>
    </row>
    <row r="2183" spans="4:4" x14ac:dyDescent="0.25">
      <c r="D2183" s="25"/>
    </row>
    <row r="2184" spans="4:4" x14ac:dyDescent="0.25">
      <c r="D2184" s="25"/>
    </row>
    <row r="2185" spans="4:4" x14ac:dyDescent="0.25">
      <c r="D2185" s="25"/>
    </row>
    <row r="2186" spans="4:4" x14ac:dyDescent="0.25">
      <c r="D2186" s="25"/>
    </row>
    <row r="2187" spans="4:4" x14ac:dyDescent="0.25">
      <c r="D2187" s="25"/>
    </row>
    <row r="2188" spans="4:4" x14ac:dyDescent="0.25">
      <c r="D2188" s="25"/>
    </row>
    <row r="2189" spans="4:4" x14ac:dyDescent="0.25">
      <c r="D2189" s="25"/>
    </row>
    <row r="2190" spans="4:4" x14ac:dyDescent="0.25">
      <c r="D2190" s="25"/>
    </row>
    <row r="2191" spans="4:4" x14ac:dyDescent="0.25">
      <c r="D2191" s="25"/>
    </row>
    <row r="2192" spans="4:4" x14ac:dyDescent="0.25">
      <c r="D2192" s="25"/>
    </row>
    <row r="2193" spans="4:4" x14ac:dyDescent="0.25">
      <c r="D2193" s="25"/>
    </row>
    <row r="2194" spans="4:4" x14ac:dyDescent="0.25">
      <c r="D2194" s="25"/>
    </row>
    <row r="2195" spans="4:4" x14ac:dyDescent="0.25">
      <c r="D2195" s="25"/>
    </row>
    <row r="2196" spans="4:4" x14ac:dyDescent="0.25">
      <c r="D2196" s="25"/>
    </row>
    <row r="2197" spans="4:4" x14ac:dyDescent="0.25">
      <c r="D2197" s="25"/>
    </row>
    <row r="2198" spans="4:4" x14ac:dyDescent="0.25">
      <c r="D2198" s="25"/>
    </row>
    <row r="2199" spans="4:4" x14ac:dyDescent="0.25">
      <c r="D2199" s="25"/>
    </row>
    <row r="2200" spans="4:4" x14ac:dyDescent="0.25">
      <c r="D2200" s="25"/>
    </row>
    <row r="2201" spans="4:4" x14ac:dyDescent="0.25">
      <c r="D2201" s="25"/>
    </row>
    <row r="2202" spans="4:4" x14ac:dyDescent="0.25">
      <c r="D2202" s="25"/>
    </row>
    <row r="2203" spans="4:4" x14ac:dyDescent="0.25">
      <c r="D2203" s="25"/>
    </row>
    <row r="2204" spans="4:4" x14ac:dyDescent="0.25">
      <c r="D2204" s="25"/>
    </row>
    <row r="2205" spans="4:4" x14ac:dyDescent="0.25">
      <c r="D2205" s="25"/>
    </row>
    <row r="2206" spans="4:4" x14ac:dyDescent="0.25">
      <c r="D2206" s="25"/>
    </row>
    <row r="2207" spans="4:4" x14ac:dyDescent="0.25">
      <c r="D2207" s="25"/>
    </row>
    <row r="2208" spans="4:4" x14ac:dyDescent="0.25">
      <c r="D2208" s="25"/>
    </row>
    <row r="2209" spans="4:4" x14ac:dyDescent="0.25">
      <c r="D2209" s="25"/>
    </row>
    <row r="2210" spans="4:4" x14ac:dyDescent="0.25">
      <c r="D2210" s="25"/>
    </row>
    <row r="2211" spans="4:4" x14ac:dyDescent="0.25">
      <c r="D2211" s="25"/>
    </row>
    <row r="2212" spans="4:4" x14ac:dyDescent="0.25">
      <c r="D2212" s="25"/>
    </row>
    <row r="2213" spans="4:4" x14ac:dyDescent="0.25">
      <c r="D2213" s="25"/>
    </row>
    <row r="2214" spans="4:4" x14ac:dyDescent="0.25">
      <c r="D2214" s="25"/>
    </row>
    <row r="2215" spans="4:4" x14ac:dyDescent="0.25">
      <c r="D2215" s="25"/>
    </row>
    <row r="2216" spans="4:4" x14ac:dyDescent="0.25">
      <c r="D2216" s="25"/>
    </row>
    <row r="2217" spans="4:4" x14ac:dyDescent="0.25">
      <c r="D2217" s="25"/>
    </row>
    <row r="2218" spans="4:4" x14ac:dyDescent="0.25">
      <c r="D2218" s="25"/>
    </row>
    <row r="2219" spans="4:4" x14ac:dyDescent="0.25">
      <c r="D2219" s="25"/>
    </row>
    <row r="2220" spans="4:4" x14ac:dyDescent="0.25">
      <c r="D2220" s="25"/>
    </row>
    <row r="2221" spans="4:4" x14ac:dyDescent="0.25">
      <c r="D2221" s="25"/>
    </row>
    <row r="2222" spans="4:4" x14ac:dyDescent="0.25">
      <c r="D2222" s="25"/>
    </row>
    <row r="2223" spans="4:4" x14ac:dyDescent="0.25">
      <c r="D2223" s="25"/>
    </row>
    <row r="2224" spans="4:4" x14ac:dyDescent="0.25">
      <c r="D2224" s="25"/>
    </row>
    <row r="2225" spans="4:4" x14ac:dyDescent="0.25">
      <c r="D2225" s="25"/>
    </row>
    <row r="2226" spans="4:4" x14ac:dyDescent="0.25">
      <c r="D2226" s="25"/>
    </row>
    <row r="2227" spans="4:4" x14ac:dyDescent="0.25">
      <c r="D2227" s="25"/>
    </row>
    <row r="2228" spans="4:4" x14ac:dyDescent="0.25">
      <c r="D2228" s="25"/>
    </row>
    <row r="2229" spans="4:4" x14ac:dyDescent="0.25">
      <c r="D2229" s="25"/>
    </row>
    <row r="2230" spans="4:4" x14ac:dyDescent="0.25">
      <c r="D2230" s="25"/>
    </row>
    <row r="2231" spans="4:4" x14ac:dyDescent="0.25">
      <c r="D2231" s="25"/>
    </row>
    <row r="2232" spans="4:4" x14ac:dyDescent="0.25">
      <c r="D2232" s="25"/>
    </row>
    <row r="2233" spans="4:4" x14ac:dyDescent="0.25">
      <c r="D2233" s="25"/>
    </row>
    <row r="2234" spans="4:4" x14ac:dyDescent="0.25">
      <c r="D2234" s="25"/>
    </row>
    <row r="2235" spans="4:4" x14ac:dyDescent="0.25">
      <c r="D2235" s="25"/>
    </row>
    <row r="2236" spans="4:4" x14ac:dyDescent="0.25">
      <c r="D2236" s="25"/>
    </row>
    <row r="2237" spans="4:4" x14ac:dyDescent="0.25">
      <c r="D2237" s="25"/>
    </row>
    <row r="2238" spans="4:4" x14ac:dyDescent="0.25">
      <c r="D2238" s="25"/>
    </row>
    <row r="2239" spans="4:4" x14ac:dyDescent="0.25">
      <c r="D2239" s="25"/>
    </row>
    <row r="2240" spans="4:4" x14ac:dyDescent="0.25">
      <c r="D2240" s="25"/>
    </row>
    <row r="2241" spans="4:4" x14ac:dyDescent="0.25">
      <c r="D2241" s="25"/>
    </row>
    <row r="2242" spans="4:4" x14ac:dyDescent="0.25">
      <c r="D2242" s="25"/>
    </row>
    <row r="2243" spans="4:4" x14ac:dyDescent="0.25">
      <c r="D2243" s="25"/>
    </row>
    <row r="2244" spans="4:4" x14ac:dyDescent="0.25">
      <c r="D2244" s="25"/>
    </row>
    <row r="2245" spans="4:4" x14ac:dyDescent="0.25">
      <c r="D2245" s="25"/>
    </row>
    <row r="2246" spans="4:4" x14ac:dyDescent="0.25">
      <c r="D2246" s="25"/>
    </row>
    <row r="2247" spans="4:4" x14ac:dyDescent="0.25">
      <c r="D2247" s="25"/>
    </row>
    <row r="2248" spans="4:4" x14ac:dyDescent="0.25">
      <c r="D2248" s="25"/>
    </row>
    <row r="2249" spans="4:4" x14ac:dyDescent="0.25">
      <c r="D2249" s="25"/>
    </row>
    <row r="2250" spans="4:4" x14ac:dyDescent="0.25">
      <c r="D2250" s="25"/>
    </row>
    <row r="2251" spans="4:4" x14ac:dyDescent="0.25">
      <c r="D2251" s="25"/>
    </row>
    <row r="2252" spans="4:4" x14ac:dyDescent="0.25">
      <c r="D2252" s="25"/>
    </row>
    <row r="2253" spans="4:4" x14ac:dyDescent="0.25">
      <c r="D2253" s="25"/>
    </row>
    <row r="2254" spans="4:4" x14ac:dyDescent="0.25">
      <c r="D2254" s="25"/>
    </row>
    <row r="2255" spans="4:4" x14ac:dyDescent="0.25">
      <c r="D2255" s="25"/>
    </row>
    <row r="2256" spans="4:4" x14ac:dyDescent="0.25">
      <c r="D2256" s="25"/>
    </row>
    <row r="2257" spans="4:4" x14ac:dyDescent="0.25">
      <c r="D2257" s="25"/>
    </row>
    <row r="2258" spans="4:4" x14ac:dyDescent="0.25">
      <c r="D2258" s="25"/>
    </row>
    <row r="2259" spans="4:4" x14ac:dyDescent="0.25">
      <c r="D2259" s="25"/>
    </row>
    <row r="2260" spans="4:4" x14ac:dyDescent="0.25">
      <c r="D2260" s="25"/>
    </row>
    <row r="2261" spans="4:4" x14ac:dyDescent="0.25">
      <c r="D2261" s="25"/>
    </row>
    <row r="2262" spans="4:4" x14ac:dyDescent="0.25">
      <c r="D2262" s="25"/>
    </row>
    <row r="2263" spans="4:4" x14ac:dyDescent="0.25">
      <c r="D2263" s="25"/>
    </row>
    <row r="2264" spans="4:4" x14ac:dyDescent="0.25">
      <c r="D2264" s="25"/>
    </row>
    <row r="2265" spans="4:4" x14ac:dyDescent="0.25">
      <c r="D2265" s="25"/>
    </row>
    <row r="2266" spans="4:4" x14ac:dyDescent="0.25">
      <c r="D2266" s="25"/>
    </row>
    <row r="2267" spans="4:4" x14ac:dyDescent="0.25">
      <c r="D2267" s="25"/>
    </row>
    <row r="2268" spans="4:4" x14ac:dyDescent="0.25">
      <c r="D2268" s="25"/>
    </row>
    <row r="2269" spans="4:4" x14ac:dyDescent="0.25">
      <c r="D2269" s="25"/>
    </row>
    <row r="2270" spans="4:4" x14ac:dyDescent="0.25">
      <c r="D2270" s="25"/>
    </row>
    <row r="2271" spans="4:4" x14ac:dyDescent="0.25">
      <c r="D2271" s="25"/>
    </row>
    <row r="2272" spans="4:4" x14ac:dyDescent="0.25">
      <c r="D2272" s="25"/>
    </row>
    <row r="2273" spans="4:4" x14ac:dyDescent="0.25">
      <c r="D2273" s="25"/>
    </row>
    <row r="2274" spans="4:4" x14ac:dyDescent="0.25">
      <c r="D2274" s="25"/>
    </row>
    <row r="2275" spans="4:4" x14ac:dyDescent="0.25">
      <c r="D2275" s="25"/>
    </row>
    <row r="2276" spans="4:4" x14ac:dyDescent="0.25">
      <c r="D2276" s="25"/>
    </row>
    <row r="2277" spans="4:4" x14ac:dyDescent="0.25">
      <c r="D2277" s="25"/>
    </row>
    <row r="2278" spans="4:4" x14ac:dyDescent="0.25">
      <c r="D2278" s="25"/>
    </row>
    <row r="2279" spans="4:4" x14ac:dyDescent="0.25">
      <c r="D2279" s="25"/>
    </row>
    <row r="2280" spans="4:4" x14ac:dyDescent="0.25">
      <c r="D2280" s="25"/>
    </row>
    <row r="2281" spans="4:4" x14ac:dyDescent="0.25">
      <c r="D2281" s="25"/>
    </row>
    <row r="2282" spans="4:4" x14ac:dyDescent="0.25">
      <c r="D2282" s="25"/>
    </row>
    <row r="2283" spans="4:4" x14ac:dyDescent="0.25">
      <c r="D2283" s="25"/>
    </row>
    <row r="2284" spans="4:4" x14ac:dyDescent="0.25">
      <c r="D2284" s="25"/>
    </row>
    <row r="2285" spans="4:4" x14ac:dyDescent="0.25">
      <c r="D2285" s="25"/>
    </row>
    <row r="2286" spans="4:4" x14ac:dyDescent="0.25">
      <c r="D2286" s="25"/>
    </row>
    <row r="2287" spans="4:4" x14ac:dyDescent="0.25">
      <c r="D2287" s="25"/>
    </row>
    <row r="2288" spans="4:4" x14ac:dyDescent="0.25">
      <c r="D2288" s="25"/>
    </row>
    <row r="2289" spans="4:4" x14ac:dyDescent="0.25">
      <c r="D2289" s="25"/>
    </row>
    <row r="2290" spans="4:4" x14ac:dyDescent="0.25">
      <c r="D2290" s="25"/>
    </row>
    <row r="2291" spans="4:4" x14ac:dyDescent="0.25">
      <c r="D2291" s="25"/>
    </row>
    <row r="2292" spans="4:4" x14ac:dyDescent="0.25">
      <c r="D2292" s="25"/>
    </row>
    <row r="2293" spans="4:4" x14ac:dyDescent="0.25">
      <c r="D2293" s="25"/>
    </row>
    <row r="2294" spans="4:4" x14ac:dyDescent="0.25">
      <c r="D2294" s="25"/>
    </row>
    <row r="2295" spans="4:4" x14ac:dyDescent="0.25">
      <c r="D2295" s="25"/>
    </row>
    <row r="2296" spans="4:4" x14ac:dyDescent="0.25">
      <c r="D2296" s="25"/>
    </row>
    <row r="2297" spans="4:4" x14ac:dyDescent="0.25">
      <c r="D2297" s="25"/>
    </row>
    <row r="2298" spans="4:4" x14ac:dyDescent="0.25">
      <c r="D2298" s="25"/>
    </row>
    <row r="2299" spans="4:4" x14ac:dyDescent="0.25">
      <c r="D2299" s="25"/>
    </row>
    <row r="2300" spans="4:4" x14ac:dyDescent="0.25">
      <c r="D2300" s="25"/>
    </row>
    <row r="2301" spans="4:4" x14ac:dyDescent="0.25">
      <c r="D2301" s="25"/>
    </row>
    <row r="2302" spans="4:4" x14ac:dyDescent="0.25">
      <c r="D2302" s="25"/>
    </row>
    <row r="2303" spans="4:4" x14ac:dyDescent="0.25">
      <c r="D2303" s="25"/>
    </row>
    <row r="2304" spans="4:4" x14ac:dyDescent="0.25">
      <c r="D2304" s="25"/>
    </row>
    <row r="2305" spans="4:4" x14ac:dyDescent="0.25">
      <c r="D2305" s="25"/>
    </row>
    <row r="2306" spans="4:4" x14ac:dyDescent="0.25">
      <c r="D2306" s="25"/>
    </row>
    <row r="2307" spans="4:4" x14ac:dyDescent="0.25">
      <c r="D2307" s="25"/>
    </row>
    <row r="2308" spans="4:4" x14ac:dyDescent="0.25">
      <c r="D2308" s="25"/>
    </row>
    <row r="2309" spans="4:4" x14ac:dyDescent="0.25">
      <c r="D2309" s="25"/>
    </row>
    <row r="2310" spans="4:4" x14ac:dyDescent="0.25">
      <c r="D2310" s="25"/>
    </row>
    <row r="2311" spans="4:4" x14ac:dyDescent="0.25">
      <c r="D2311" s="25"/>
    </row>
    <row r="2312" spans="4:4" x14ac:dyDescent="0.25">
      <c r="D2312" s="25"/>
    </row>
    <row r="2313" spans="4:4" x14ac:dyDescent="0.25">
      <c r="D2313" s="25"/>
    </row>
    <row r="2314" spans="4:4" x14ac:dyDescent="0.25">
      <c r="D2314" s="25"/>
    </row>
    <row r="2315" spans="4:4" x14ac:dyDescent="0.25">
      <c r="D2315" s="25"/>
    </row>
    <row r="2316" spans="4:4" x14ac:dyDescent="0.25">
      <c r="D2316" s="25"/>
    </row>
    <row r="2317" spans="4:4" x14ac:dyDescent="0.25">
      <c r="D2317" s="25"/>
    </row>
    <row r="2318" spans="4:4" x14ac:dyDescent="0.25">
      <c r="D2318" s="25"/>
    </row>
    <row r="2319" spans="4:4" x14ac:dyDescent="0.25">
      <c r="D2319" s="25"/>
    </row>
    <row r="2320" spans="4:4" x14ac:dyDescent="0.25">
      <c r="D2320" s="25"/>
    </row>
    <row r="2321" spans="4:4" x14ac:dyDescent="0.25">
      <c r="D2321" s="25"/>
    </row>
    <row r="2322" spans="4:4" x14ac:dyDescent="0.25">
      <c r="D2322" s="25"/>
    </row>
    <row r="2323" spans="4:4" x14ac:dyDescent="0.25">
      <c r="D2323" s="25"/>
    </row>
    <row r="2324" spans="4:4" x14ac:dyDescent="0.25">
      <c r="D2324" s="25"/>
    </row>
    <row r="2325" spans="4:4" x14ac:dyDescent="0.25">
      <c r="D2325" s="25"/>
    </row>
    <row r="2326" spans="4:4" x14ac:dyDescent="0.25">
      <c r="D2326" s="25"/>
    </row>
    <row r="2327" spans="4:4" x14ac:dyDescent="0.25">
      <c r="D2327" s="25"/>
    </row>
    <row r="2328" spans="4:4" x14ac:dyDescent="0.25">
      <c r="D2328" s="25"/>
    </row>
    <row r="2329" spans="4:4" x14ac:dyDescent="0.25">
      <c r="D2329" s="25"/>
    </row>
    <row r="2330" spans="4:4" x14ac:dyDescent="0.25">
      <c r="D2330" s="25"/>
    </row>
    <row r="2331" spans="4:4" x14ac:dyDescent="0.25">
      <c r="D2331" s="25"/>
    </row>
    <row r="2332" spans="4:4" x14ac:dyDescent="0.25">
      <c r="D2332" s="25"/>
    </row>
    <row r="2333" spans="4:4" x14ac:dyDescent="0.25">
      <c r="D2333" s="25"/>
    </row>
    <row r="2334" spans="4:4" x14ac:dyDescent="0.25">
      <c r="D2334" s="25"/>
    </row>
    <row r="2335" spans="4:4" x14ac:dyDescent="0.25">
      <c r="D2335" s="25"/>
    </row>
    <row r="2336" spans="4:4" x14ac:dyDescent="0.25">
      <c r="D2336" s="25"/>
    </row>
    <row r="2337" spans="4:4" x14ac:dyDescent="0.25">
      <c r="D2337" s="25"/>
    </row>
    <row r="2338" spans="4:4" x14ac:dyDescent="0.25">
      <c r="D2338" s="25"/>
    </row>
    <row r="2339" spans="4:4" x14ac:dyDescent="0.25">
      <c r="D2339" s="25"/>
    </row>
    <row r="2340" spans="4:4" x14ac:dyDescent="0.25">
      <c r="D2340" s="25"/>
    </row>
    <row r="2341" spans="4:4" x14ac:dyDescent="0.25">
      <c r="D2341" s="25"/>
    </row>
    <row r="2342" spans="4:4" x14ac:dyDescent="0.25">
      <c r="D2342" s="25"/>
    </row>
    <row r="2343" spans="4:4" x14ac:dyDescent="0.25">
      <c r="D2343" s="25"/>
    </row>
    <row r="2344" spans="4:4" x14ac:dyDescent="0.25">
      <c r="D2344" s="25"/>
    </row>
    <row r="2345" spans="4:4" x14ac:dyDescent="0.25">
      <c r="D2345" s="25"/>
    </row>
    <row r="2346" spans="4:4" x14ac:dyDescent="0.25">
      <c r="D2346" s="25"/>
    </row>
    <row r="2347" spans="4:4" x14ac:dyDescent="0.25">
      <c r="D2347" s="25"/>
    </row>
    <row r="2348" spans="4:4" x14ac:dyDescent="0.25">
      <c r="D2348" s="25"/>
    </row>
    <row r="2349" spans="4:4" x14ac:dyDescent="0.25">
      <c r="D2349" s="25"/>
    </row>
    <row r="2350" spans="4:4" x14ac:dyDescent="0.25">
      <c r="D2350" s="25"/>
    </row>
    <row r="2351" spans="4:4" x14ac:dyDescent="0.25">
      <c r="D2351" s="25"/>
    </row>
    <row r="2352" spans="4:4" x14ac:dyDescent="0.25">
      <c r="D2352" s="25"/>
    </row>
    <row r="2353" spans="4:4" x14ac:dyDescent="0.25">
      <c r="D2353" s="25"/>
    </row>
    <row r="2354" spans="4:4" x14ac:dyDescent="0.25">
      <c r="D2354" s="25"/>
    </row>
    <row r="2355" spans="4:4" x14ac:dyDescent="0.25">
      <c r="D2355" s="25"/>
    </row>
    <row r="2356" spans="4:4" x14ac:dyDescent="0.25">
      <c r="D2356" s="25"/>
    </row>
    <row r="2357" spans="4:4" x14ac:dyDescent="0.25">
      <c r="D2357" s="25"/>
    </row>
    <row r="2358" spans="4:4" x14ac:dyDescent="0.25">
      <c r="D2358" s="25"/>
    </row>
    <row r="2359" spans="4:4" x14ac:dyDescent="0.25">
      <c r="D2359" s="25"/>
    </row>
    <row r="2360" spans="4:4" x14ac:dyDescent="0.25">
      <c r="D2360" s="25"/>
    </row>
    <row r="2361" spans="4:4" x14ac:dyDescent="0.25">
      <c r="D2361" s="25"/>
    </row>
    <row r="2362" spans="4:4" x14ac:dyDescent="0.25">
      <c r="D2362" s="25"/>
    </row>
    <row r="2363" spans="4:4" x14ac:dyDescent="0.25">
      <c r="D2363" s="25"/>
    </row>
    <row r="2364" spans="4:4" x14ac:dyDescent="0.25">
      <c r="D2364" s="25"/>
    </row>
    <row r="2365" spans="4:4" x14ac:dyDescent="0.25">
      <c r="D2365" s="25"/>
    </row>
    <row r="2366" spans="4:4" x14ac:dyDescent="0.25">
      <c r="D2366" s="25"/>
    </row>
    <row r="2367" spans="4:4" x14ac:dyDescent="0.25">
      <c r="D2367" s="25"/>
    </row>
    <row r="2368" spans="4:4" x14ac:dyDescent="0.25">
      <c r="D2368" s="25"/>
    </row>
    <row r="2369" spans="4:4" x14ac:dyDescent="0.25">
      <c r="D2369" s="25"/>
    </row>
    <row r="2370" spans="4:4" x14ac:dyDescent="0.25">
      <c r="D2370" s="25"/>
    </row>
    <row r="2371" spans="4:4" x14ac:dyDescent="0.25">
      <c r="D2371" s="25"/>
    </row>
    <row r="2372" spans="4:4" x14ac:dyDescent="0.25">
      <c r="D2372" s="25"/>
    </row>
    <row r="2373" spans="4:4" x14ac:dyDescent="0.25">
      <c r="D2373" s="25"/>
    </row>
    <row r="2374" spans="4:4" x14ac:dyDescent="0.25">
      <c r="D2374" s="25"/>
    </row>
    <row r="2375" spans="4:4" x14ac:dyDescent="0.25">
      <c r="D2375" s="25"/>
    </row>
    <row r="2376" spans="4:4" x14ac:dyDescent="0.25">
      <c r="D2376" s="25"/>
    </row>
    <row r="2377" spans="4:4" x14ac:dyDescent="0.25">
      <c r="D2377" s="25"/>
    </row>
    <row r="2378" spans="4:4" x14ac:dyDescent="0.25">
      <c r="D2378" s="25"/>
    </row>
    <row r="2379" spans="4:4" x14ac:dyDescent="0.25">
      <c r="D2379" s="25"/>
    </row>
    <row r="2380" spans="4:4" x14ac:dyDescent="0.25">
      <c r="D2380" s="25"/>
    </row>
    <row r="2381" spans="4:4" x14ac:dyDescent="0.25">
      <c r="D2381" s="25"/>
    </row>
    <row r="2382" spans="4:4" x14ac:dyDescent="0.25">
      <c r="D2382" s="25"/>
    </row>
    <row r="2383" spans="4:4" x14ac:dyDescent="0.25">
      <c r="D2383" s="25"/>
    </row>
    <row r="2384" spans="4:4" x14ac:dyDescent="0.25">
      <c r="D2384" s="25"/>
    </row>
    <row r="2385" spans="4:4" x14ac:dyDescent="0.25">
      <c r="D2385" s="25"/>
    </row>
    <row r="2386" spans="4:4" x14ac:dyDescent="0.25">
      <c r="D2386" s="25"/>
    </row>
    <row r="2387" spans="4:4" x14ac:dyDescent="0.25">
      <c r="D2387" s="25"/>
    </row>
    <row r="2388" spans="4:4" x14ac:dyDescent="0.25">
      <c r="D2388" s="25"/>
    </row>
    <row r="2389" spans="4:4" x14ac:dyDescent="0.25">
      <c r="D2389" s="25"/>
    </row>
    <row r="2390" spans="4:4" x14ac:dyDescent="0.25">
      <c r="D2390" s="25"/>
    </row>
    <row r="2391" spans="4:4" x14ac:dyDescent="0.25">
      <c r="D2391" s="25"/>
    </row>
    <row r="2392" spans="4:4" x14ac:dyDescent="0.25">
      <c r="D2392" s="25"/>
    </row>
    <row r="2393" spans="4:4" x14ac:dyDescent="0.25">
      <c r="D2393" s="25"/>
    </row>
    <row r="2394" spans="4:4" x14ac:dyDescent="0.25">
      <c r="D2394" s="25"/>
    </row>
    <row r="2395" spans="4:4" x14ac:dyDescent="0.25">
      <c r="D2395" s="25"/>
    </row>
    <row r="2396" spans="4:4" x14ac:dyDescent="0.25">
      <c r="D2396" s="25"/>
    </row>
    <row r="2397" spans="4:4" x14ac:dyDescent="0.25">
      <c r="D2397" s="25"/>
    </row>
    <row r="2398" spans="4:4" x14ac:dyDescent="0.25">
      <c r="D2398" s="25"/>
    </row>
    <row r="2399" spans="4:4" x14ac:dyDescent="0.25">
      <c r="D2399" s="25"/>
    </row>
    <row r="2400" spans="4:4" x14ac:dyDescent="0.25">
      <c r="D2400" s="25"/>
    </row>
    <row r="2401" spans="4:4" x14ac:dyDescent="0.25">
      <c r="D2401" s="25"/>
    </row>
    <row r="2402" spans="4:4" x14ac:dyDescent="0.25">
      <c r="D2402" s="25"/>
    </row>
    <row r="2403" spans="4:4" x14ac:dyDescent="0.25">
      <c r="D2403" s="25"/>
    </row>
    <row r="2404" spans="4:4" x14ac:dyDescent="0.25">
      <c r="D2404" s="25"/>
    </row>
    <row r="2405" spans="4:4" x14ac:dyDescent="0.25">
      <c r="D2405" s="25"/>
    </row>
    <row r="2406" spans="4:4" x14ac:dyDescent="0.25">
      <c r="D2406" s="25"/>
    </row>
    <row r="2407" spans="4:4" x14ac:dyDescent="0.25">
      <c r="D2407" s="25"/>
    </row>
    <row r="2408" spans="4:4" x14ac:dyDescent="0.25">
      <c r="D2408" s="25"/>
    </row>
    <row r="2409" spans="4:4" x14ac:dyDescent="0.25">
      <c r="D2409" s="25"/>
    </row>
    <row r="2410" spans="4:4" x14ac:dyDescent="0.25">
      <c r="D2410" s="25"/>
    </row>
    <row r="2411" spans="4:4" x14ac:dyDescent="0.25">
      <c r="D2411" s="25"/>
    </row>
    <row r="2412" spans="4:4" x14ac:dyDescent="0.25">
      <c r="D2412" s="25"/>
    </row>
    <row r="2413" spans="4:4" x14ac:dyDescent="0.25">
      <c r="D2413" s="25"/>
    </row>
    <row r="2414" spans="4:4" x14ac:dyDescent="0.25">
      <c r="D2414" s="25"/>
    </row>
    <row r="2415" spans="4:4" x14ac:dyDescent="0.25">
      <c r="D2415" s="25"/>
    </row>
    <row r="2416" spans="4:4" x14ac:dyDescent="0.25">
      <c r="D2416" s="25"/>
    </row>
    <row r="2417" spans="4:4" x14ac:dyDescent="0.25">
      <c r="D2417" s="25"/>
    </row>
    <row r="2418" spans="4:4" x14ac:dyDescent="0.25">
      <c r="D2418" s="25"/>
    </row>
    <row r="2419" spans="4:4" x14ac:dyDescent="0.25">
      <c r="D2419" s="25"/>
    </row>
    <row r="2420" spans="4:4" x14ac:dyDescent="0.25">
      <c r="D2420" s="25"/>
    </row>
    <row r="2421" spans="4:4" x14ac:dyDescent="0.25">
      <c r="D2421" s="25"/>
    </row>
    <row r="2422" spans="4:4" x14ac:dyDescent="0.25">
      <c r="D2422" s="25"/>
    </row>
    <row r="2423" spans="4:4" x14ac:dyDescent="0.25">
      <c r="D2423" s="25"/>
    </row>
    <row r="2424" spans="4:4" x14ac:dyDescent="0.25">
      <c r="D2424" s="25"/>
    </row>
    <row r="2425" spans="4:4" x14ac:dyDescent="0.25">
      <c r="D2425" s="25"/>
    </row>
    <row r="2426" spans="4:4" x14ac:dyDescent="0.25">
      <c r="D2426" s="25"/>
    </row>
    <row r="2427" spans="4:4" x14ac:dyDescent="0.25">
      <c r="D2427" s="25"/>
    </row>
    <row r="2428" spans="4:4" x14ac:dyDescent="0.25">
      <c r="D2428" s="25"/>
    </row>
    <row r="2429" spans="4:4" x14ac:dyDescent="0.25">
      <c r="D2429" s="25"/>
    </row>
    <row r="2430" spans="4:4" x14ac:dyDescent="0.25">
      <c r="D2430" s="25"/>
    </row>
    <row r="2431" spans="4:4" x14ac:dyDescent="0.25">
      <c r="D2431" s="25"/>
    </row>
    <row r="2432" spans="4:4" x14ac:dyDescent="0.25">
      <c r="D2432" s="25"/>
    </row>
    <row r="2433" spans="4:4" x14ac:dyDescent="0.25">
      <c r="D2433" s="25"/>
    </row>
    <row r="2434" spans="4:4" x14ac:dyDescent="0.25">
      <c r="D2434" s="25"/>
    </row>
    <row r="2435" spans="4:4" x14ac:dyDescent="0.25">
      <c r="D2435" s="25"/>
    </row>
    <row r="2436" spans="4:4" x14ac:dyDescent="0.25">
      <c r="D2436" s="25"/>
    </row>
    <row r="2437" spans="4:4" x14ac:dyDescent="0.25">
      <c r="D2437" s="25"/>
    </row>
    <row r="2438" spans="4:4" x14ac:dyDescent="0.25">
      <c r="D2438" s="25"/>
    </row>
    <row r="2439" spans="4:4" x14ac:dyDescent="0.25">
      <c r="D2439" s="25"/>
    </row>
    <row r="2440" spans="4:4" x14ac:dyDescent="0.25">
      <c r="D2440" s="25"/>
    </row>
    <row r="2441" spans="4:4" x14ac:dyDescent="0.25">
      <c r="D2441" s="25"/>
    </row>
    <row r="2442" spans="4:4" x14ac:dyDescent="0.25">
      <c r="D2442" s="25"/>
    </row>
    <row r="2443" spans="4:4" x14ac:dyDescent="0.25">
      <c r="D2443" s="25"/>
    </row>
    <row r="2444" spans="4:4" x14ac:dyDescent="0.25">
      <c r="D2444" s="25"/>
    </row>
    <row r="2445" spans="4:4" x14ac:dyDescent="0.25">
      <c r="D2445" s="25"/>
    </row>
    <row r="2446" spans="4:4" x14ac:dyDescent="0.25">
      <c r="D2446" s="25"/>
    </row>
    <row r="2447" spans="4:4" x14ac:dyDescent="0.25">
      <c r="D2447" s="25"/>
    </row>
    <row r="2448" spans="4:4" x14ac:dyDescent="0.25">
      <c r="D2448" s="25"/>
    </row>
    <row r="2449" spans="4:4" x14ac:dyDescent="0.25">
      <c r="D2449" s="25"/>
    </row>
    <row r="2450" spans="4:4" x14ac:dyDescent="0.25">
      <c r="D2450" s="25"/>
    </row>
    <row r="2451" spans="4:4" x14ac:dyDescent="0.25">
      <c r="D2451" s="25"/>
    </row>
    <row r="2452" spans="4:4" x14ac:dyDescent="0.25">
      <c r="D2452" s="25"/>
    </row>
    <row r="2453" spans="4:4" x14ac:dyDescent="0.25">
      <c r="D2453" s="25"/>
    </row>
    <row r="2454" spans="4:4" x14ac:dyDescent="0.25">
      <c r="D2454" s="25"/>
    </row>
    <row r="2455" spans="4:4" x14ac:dyDescent="0.25">
      <c r="D2455" s="25"/>
    </row>
    <row r="2456" spans="4:4" x14ac:dyDescent="0.25">
      <c r="D2456" s="25"/>
    </row>
    <row r="2457" spans="4:4" x14ac:dyDescent="0.25">
      <c r="D2457" s="25"/>
    </row>
    <row r="2458" spans="4:4" x14ac:dyDescent="0.25">
      <c r="D2458" s="25"/>
    </row>
    <row r="2459" spans="4:4" x14ac:dyDescent="0.25">
      <c r="D2459" s="25"/>
    </row>
    <row r="2460" spans="4:4" x14ac:dyDescent="0.25">
      <c r="D2460" s="25"/>
    </row>
    <row r="2461" spans="4:4" x14ac:dyDescent="0.25">
      <c r="D2461" s="25"/>
    </row>
    <row r="2462" spans="4:4" x14ac:dyDescent="0.25">
      <c r="D2462" s="25"/>
    </row>
    <row r="2463" spans="4:4" x14ac:dyDescent="0.25">
      <c r="D2463" s="25"/>
    </row>
    <row r="2464" spans="4:4" x14ac:dyDescent="0.25">
      <c r="D2464" s="25"/>
    </row>
    <row r="2465" spans="4:4" x14ac:dyDescent="0.25">
      <c r="D2465" s="25"/>
    </row>
    <row r="2466" spans="4:4" x14ac:dyDescent="0.25">
      <c r="D2466" s="25"/>
    </row>
    <row r="2467" spans="4:4" x14ac:dyDescent="0.25">
      <c r="D2467" s="25"/>
    </row>
    <row r="2468" spans="4:4" x14ac:dyDescent="0.25">
      <c r="D2468" s="25"/>
    </row>
    <row r="2469" spans="4:4" x14ac:dyDescent="0.25">
      <c r="D2469" s="25"/>
    </row>
    <row r="2470" spans="4:4" x14ac:dyDescent="0.25">
      <c r="D2470" s="25"/>
    </row>
    <row r="2471" spans="4:4" x14ac:dyDescent="0.25">
      <c r="D2471" s="25"/>
    </row>
    <row r="2472" spans="4:4" x14ac:dyDescent="0.25">
      <c r="D2472" s="25"/>
    </row>
    <row r="2473" spans="4:4" x14ac:dyDescent="0.25">
      <c r="D2473" s="25"/>
    </row>
    <row r="2474" spans="4:4" x14ac:dyDescent="0.25">
      <c r="D2474" s="25"/>
    </row>
    <row r="2475" spans="4:4" x14ac:dyDescent="0.25">
      <c r="D2475" s="25"/>
    </row>
    <row r="2476" spans="4:4" x14ac:dyDescent="0.25">
      <c r="D2476" s="25"/>
    </row>
    <row r="2477" spans="4:4" x14ac:dyDescent="0.25">
      <c r="D2477" s="25"/>
    </row>
    <row r="2478" spans="4:4" x14ac:dyDescent="0.25">
      <c r="D2478" s="25"/>
    </row>
    <row r="2479" spans="4:4" x14ac:dyDescent="0.25">
      <c r="D2479" s="25"/>
    </row>
    <row r="2480" spans="4:4" x14ac:dyDescent="0.25">
      <c r="D2480" s="25"/>
    </row>
    <row r="2481" spans="4:4" x14ac:dyDescent="0.25">
      <c r="D2481" s="25"/>
    </row>
    <row r="2482" spans="4:4" x14ac:dyDescent="0.25">
      <c r="D2482" s="25"/>
    </row>
    <row r="2483" spans="4:4" x14ac:dyDescent="0.25">
      <c r="D2483" s="25"/>
    </row>
    <row r="2484" spans="4:4" x14ac:dyDescent="0.25">
      <c r="D2484" s="25"/>
    </row>
    <row r="2485" spans="4:4" x14ac:dyDescent="0.25">
      <c r="D2485" s="25"/>
    </row>
    <row r="2486" spans="4:4" x14ac:dyDescent="0.25">
      <c r="D2486" s="25"/>
    </row>
    <row r="2487" spans="4:4" x14ac:dyDescent="0.25">
      <c r="D2487" s="25"/>
    </row>
    <row r="2488" spans="4:4" x14ac:dyDescent="0.25">
      <c r="D2488" s="25"/>
    </row>
    <row r="2489" spans="4:4" x14ac:dyDescent="0.25">
      <c r="D2489" s="25"/>
    </row>
    <row r="2490" spans="4:4" x14ac:dyDescent="0.25">
      <c r="D2490" s="25"/>
    </row>
    <row r="2491" spans="4:4" x14ac:dyDescent="0.25">
      <c r="D2491" s="25"/>
    </row>
    <row r="2492" spans="4:4" x14ac:dyDescent="0.25">
      <c r="D2492" s="25"/>
    </row>
    <row r="2493" spans="4:4" x14ac:dyDescent="0.25">
      <c r="D2493" s="25"/>
    </row>
    <row r="2494" spans="4:4" x14ac:dyDescent="0.25">
      <c r="D2494" s="25"/>
    </row>
    <row r="2495" spans="4:4" x14ac:dyDescent="0.25">
      <c r="D2495" s="25"/>
    </row>
    <row r="2496" spans="4:4" x14ac:dyDescent="0.25">
      <c r="D2496" s="25"/>
    </row>
    <row r="2497" spans="4:4" x14ac:dyDescent="0.25">
      <c r="D2497" s="25"/>
    </row>
    <row r="2498" spans="4:4" x14ac:dyDescent="0.25">
      <c r="D2498" s="25"/>
    </row>
    <row r="2499" spans="4:4" x14ac:dyDescent="0.25">
      <c r="D2499" s="25"/>
    </row>
    <row r="2500" spans="4:4" x14ac:dyDescent="0.25">
      <c r="D2500" s="25"/>
    </row>
    <row r="2501" spans="4:4" x14ac:dyDescent="0.25">
      <c r="D2501" s="25"/>
    </row>
    <row r="2502" spans="4:4" x14ac:dyDescent="0.25">
      <c r="D2502" s="25"/>
    </row>
    <row r="2503" spans="4:4" x14ac:dyDescent="0.25">
      <c r="D2503" s="25"/>
    </row>
    <row r="2504" spans="4:4" x14ac:dyDescent="0.25">
      <c r="D2504" s="25"/>
    </row>
    <row r="2505" spans="4:4" x14ac:dyDescent="0.25">
      <c r="D2505" s="25"/>
    </row>
    <row r="2506" spans="4:4" x14ac:dyDescent="0.25">
      <c r="D2506" s="25"/>
    </row>
    <row r="2507" spans="4:4" x14ac:dyDescent="0.25">
      <c r="D2507" s="25"/>
    </row>
    <row r="2508" spans="4:4" x14ac:dyDescent="0.25">
      <c r="D2508" s="25"/>
    </row>
    <row r="2509" spans="4:4" x14ac:dyDescent="0.25">
      <c r="D2509" s="25"/>
    </row>
    <row r="2510" spans="4:4" x14ac:dyDescent="0.25">
      <c r="D2510" s="25"/>
    </row>
    <row r="2511" spans="4:4" x14ac:dyDescent="0.25">
      <c r="D2511" s="25"/>
    </row>
    <row r="2512" spans="4:4" x14ac:dyDescent="0.25">
      <c r="D2512" s="25"/>
    </row>
    <row r="2513" spans="4:4" x14ac:dyDescent="0.25">
      <c r="D2513" s="25"/>
    </row>
    <row r="2514" spans="4:4" x14ac:dyDescent="0.25">
      <c r="D2514" s="25"/>
    </row>
    <row r="2515" spans="4:4" x14ac:dyDescent="0.25">
      <c r="D2515" s="25"/>
    </row>
    <row r="2516" spans="4:4" x14ac:dyDescent="0.25">
      <c r="D2516" s="25"/>
    </row>
    <row r="2517" spans="4:4" x14ac:dyDescent="0.25">
      <c r="D2517" s="25"/>
    </row>
    <row r="2518" spans="4:4" x14ac:dyDescent="0.25">
      <c r="D2518" s="25"/>
    </row>
    <row r="2519" spans="4:4" x14ac:dyDescent="0.25">
      <c r="D2519" s="25"/>
    </row>
    <row r="2520" spans="4:4" x14ac:dyDescent="0.25">
      <c r="D2520" s="25"/>
    </row>
    <row r="2521" spans="4:4" x14ac:dyDescent="0.25">
      <c r="D2521" s="25"/>
    </row>
    <row r="2522" spans="4:4" x14ac:dyDescent="0.25">
      <c r="D2522" s="25"/>
    </row>
    <row r="2523" spans="4:4" x14ac:dyDescent="0.25">
      <c r="D2523" s="25"/>
    </row>
    <row r="2524" spans="4:4" x14ac:dyDescent="0.25">
      <c r="D2524" s="25"/>
    </row>
    <row r="2525" spans="4:4" x14ac:dyDescent="0.25">
      <c r="D2525" s="25"/>
    </row>
    <row r="2526" spans="4:4" x14ac:dyDescent="0.25">
      <c r="D2526" s="25"/>
    </row>
    <row r="2527" spans="4:4" x14ac:dyDescent="0.25">
      <c r="D2527" s="25"/>
    </row>
    <row r="2528" spans="4:4" x14ac:dyDescent="0.25">
      <c r="D2528" s="25"/>
    </row>
    <row r="2529" spans="4:4" x14ac:dyDescent="0.25">
      <c r="D2529" s="25"/>
    </row>
    <row r="2530" spans="4:4" x14ac:dyDescent="0.25">
      <c r="D2530" s="25"/>
    </row>
    <row r="2531" spans="4:4" x14ac:dyDescent="0.25">
      <c r="D2531" s="25"/>
    </row>
    <row r="2532" spans="4:4" x14ac:dyDescent="0.25">
      <c r="D2532" s="25"/>
    </row>
    <row r="2533" spans="4:4" x14ac:dyDescent="0.25">
      <c r="D2533" s="25"/>
    </row>
    <row r="2534" spans="4:4" x14ac:dyDescent="0.25">
      <c r="D2534" s="25"/>
    </row>
    <row r="2535" spans="4:4" x14ac:dyDescent="0.25">
      <c r="D2535" s="25"/>
    </row>
    <row r="2536" spans="4:4" x14ac:dyDescent="0.25">
      <c r="D2536" s="25"/>
    </row>
    <row r="2537" spans="4:4" x14ac:dyDescent="0.25">
      <c r="D2537" s="25"/>
    </row>
    <row r="2538" spans="4:4" x14ac:dyDescent="0.25">
      <c r="D2538" s="25"/>
    </row>
    <row r="2539" spans="4:4" x14ac:dyDescent="0.25">
      <c r="D2539" s="25"/>
    </row>
    <row r="2540" spans="4:4" x14ac:dyDescent="0.25">
      <c r="D2540" s="25"/>
    </row>
    <row r="2541" spans="4:4" x14ac:dyDescent="0.25">
      <c r="D2541" s="25"/>
    </row>
    <row r="2542" spans="4:4" x14ac:dyDescent="0.25">
      <c r="D2542" s="25"/>
    </row>
    <row r="2543" spans="4:4" x14ac:dyDescent="0.25">
      <c r="D2543" s="25"/>
    </row>
    <row r="2544" spans="4:4" x14ac:dyDescent="0.25">
      <c r="D2544" s="25"/>
    </row>
    <row r="2545" spans="4:4" x14ac:dyDescent="0.25">
      <c r="D2545" s="25"/>
    </row>
    <row r="2546" spans="4:4" x14ac:dyDescent="0.25">
      <c r="D2546" s="25"/>
    </row>
    <row r="2547" spans="4:4" x14ac:dyDescent="0.25">
      <c r="D2547" s="25"/>
    </row>
    <row r="2548" spans="4:4" x14ac:dyDescent="0.25">
      <c r="D2548" s="25"/>
    </row>
    <row r="2549" spans="4:4" x14ac:dyDescent="0.25">
      <c r="D2549" s="25"/>
    </row>
    <row r="2550" spans="4:4" x14ac:dyDescent="0.25">
      <c r="D2550" s="25"/>
    </row>
    <row r="2551" spans="4:4" x14ac:dyDescent="0.25">
      <c r="D2551" s="25"/>
    </row>
    <row r="2552" spans="4:4" x14ac:dyDescent="0.25">
      <c r="D2552" s="25"/>
    </row>
    <row r="2553" spans="4:4" x14ac:dyDescent="0.25">
      <c r="D2553" s="25"/>
    </row>
    <row r="2554" spans="4:4" x14ac:dyDescent="0.25">
      <c r="D2554" s="25"/>
    </row>
    <row r="2555" spans="4:4" x14ac:dyDescent="0.25">
      <c r="D2555" s="25"/>
    </row>
    <row r="2556" spans="4:4" x14ac:dyDescent="0.25">
      <c r="D2556" s="25"/>
    </row>
    <row r="2557" spans="4:4" x14ac:dyDescent="0.25">
      <c r="D2557" s="25"/>
    </row>
    <row r="2558" spans="4:4" x14ac:dyDescent="0.25">
      <c r="D2558" s="25"/>
    </row>
    <row r="2559" spans="4:4" x14ac:dyDescent="0.25">
      <c r="D2559" s="25"/>
    </row>
    <row r="2560" spans="4:4" x14ac:dyDescent="0.25">
      <c r="D2560" s="25"/>
    </row>
    <row r="2561" spans="4:4" x14ac:dyDescent="0.25">
      <c r="D2561" s="25"/>
    </row>
    <row r="2562" spans="4:4" x14ac:dyDescent="0.25">
      <c r="D2562" s="25"/>
    </row>
    <row r="2563" spans="4:4" x14ac:dyDescent="0.25">
      <c r="D2563" s="25"/>
    </row>
    <row r="2564" spans="4:4" x14ac:dyDescent="0.25">
      <c r="D2564" s="25"/>
    </row>
    <row r="2565" spans="4:4" x14ac:dyDescent="0.25">
      <c r="D2565" s="25"/>
    </row>
    <row r="2566" spans="4:4" x14ac:dyDescent="0.25">
      <c r="D2566" s="25"/>
    </row>
    <row r="2567" spans="4:4" x14ac:dyDescent="0.25">
      <c r="D2567" s="25"/>
    </row>
    <row r="2568" spans="4:4" x14ac:dyDescent="0.25">
      <c r="D2568" s="25"/>
    </row>
    <row r="2569" spans="4:4" x14ac:dyDescent="0.25">
      <c r="D2569" s="25"/>
    </row>
    <row r="2570" spans="4:4" x14ac:dyDescent="0.25">
      <c r="D2570" s="25"/>
    </row>
    <row r="2571" spans="4:4" x14ac:dyDescent="0.25">
      <c r="D2571" s="25"/>
    </row>
    <row r="2572" spans="4:4" x14ac:dyDescent="0.25">
      <c r="D2572" s="25"/>
    </row>
    <row r="2573" spans="4:4" x14ac:dyDescent="0.25">
      <c r="D2573" s="25"/>
    </row>
    <row r="2574" spans="4:4" x14ac:dyDescent="0.25">
      <c r="D2574" s="25"/>
    </row>
    <row r="2575" spans="4:4" x14ac:dyDescent="0.25">
      <c r="D2575" s="25"/>
    </row>
    <row r="2576" spans="4:4" x14ac:dyDescent="0.25">
      <c r="D2576" s="25"/>
    </row>
    <row r="2577" spans="4:4" x14ac:dyDescent="0.25">
      <c r="D2577" s="25"/>
    </row>
    <row r="2578" spans="4:4" x14ac:dyDescent="0.25">
      <c r="D2578" s="25"/>
    </row>
    <row r="2579" spans="4:4" x14ac:dyDescent="0.25">
      <c r="D2579" s="25"/>
    </row>
    <row r="2580" spans="4:4" x14ac:dyDescent="0.25">
      <c r="D2580" s="25"/>
    </row>
    <row r="2581" spans="4:4" x14ac:dyDescent="0.25">
      <c r="D2581" s="25"/>
    </row>
    <row r="2582" spans="4:4" x14ac:dyDescent="0.25">
      <c r="D2582" s="25"/>
    </row>
    <row r="2583" spans="4:4" x14ac:dyDescent="0.25">
      <c r="D2583" s="25"/>
    </row>
    <row r="2584" spans="4:4" x14ac:dyDescent="0.25">
      <c r="D2584" s="25"/>
    </row>
    <row r="2585" spans="4:4" x14ac:dyDescent="0.25">
      <c r="D2585" s="25"/>
    </row>
    <row r="2586" spans="4:4" x14ac:dyDescent="0.25">
      <c r="D2586" s="25"/>
    </row>
    <row r="2587" spans="4:4" x14ac:dyDescent="0.25">
      <c r="D2587" s="25"/>
    </row>
    <row r="2588" spans="4:4" x14ac:dyDescent="0.25">
      <c r="D2588" s="25"/>
    </row>
    <row r="2589" spans="4:4" x14ac:dyDescent="0.25">
      <c r="D2589" s="25"/>
    </row>
    <row r="2590" spans="4:4" x14ac:dyDescent="0.25">
      <c r="D2590" s="25"/>
    </row>
    <row r="2591" spans="4:4" x14ac:dyDescent="0.25">
      <c r="D2591" s="25"/>
    </row>
    <row r="2592" spans="4:4" x14ac:dyDescent="0.25">
      <c r="D2592" s="25"/>
    </row>
    <row r="2593" spans="4:4" x14ac:dyDescent="0.25">
      <c r="D2593" s="25"/>
    </row>
    <row r="2594" spans="4:4" x14ac:dyDescent="0.25">
      <c r="D2594" s="25"/>
    </row>
    <row r="2595" spans="4:4" x14ac:dyDescent="0.25">
      <c r="D2595" s="25"/>
    </row>
    <row r="2596" spans="4:4" x14ac:dyDescent="0.25">
      <c r="D2596" s="25"/>
    </row>
    <row r="2597" spans="4:4" x14ac:dyDescent="0.25">
      <c r="D2597" s="25"/>
    </row>
    <row r="2598" spans="4:4" x14ac:dyDescent="0.25">
      <c r="D2598" s="25"/>
    </row>
    <row r="2599" spans="4:4" x14ac:dyDescent="0.25">
      <c r="D2599" s="25"/>
    </row>
    <row r="2600" spans="4:4" x14ac:dyDescent="0.25">
      <c r="D2600" s="25"/>
    </row>
    <row r="2601" spans="4:4" x14ac:dyDescent="0.25">
      <c r="D2601" s="25"/>
    </row>
    <row r="2602" spans="4:4" x14ac:dyDescent="0.25">
      <c r="D2602" s="25"/>
    </row>
    <row r="2603" spans="4:4" x14ac:dyDescent="0.25">
      <c r="D2603" s="25"/>
    </row>
    <row r="2604" spans="4:4" x14ac:dyDescent="0.25">
      <c r="D2604" s="25"/>
    </row>
    <row r="2605" spans="4:4" x14ac:dyDescent="0.25">
      <c r="D2605" s="25"/>
    </row>
    <row r="2606" spans="4:4" x14ac:dyDescent="0.25">
      <c r="D2606" s="25"/>
    </row>
    <row r="2607" spans="4:4" x14ac:dyDescent="0.25">
      <c r="D2607" s="25"/>
    </row>
    <row r="2608" spans="4:4" x14ac:dyDescent="0.25">
      <c r="D2608" s="25"/>
    </row>
    <row r="2609" spans="4:4" x14ac:dyDescent="0.25">
      <c r="D2609" s="25"/>
    </row>
    <row r="2610" spans="4:4" x14ac:dyDescent="0.25">
      <c r="D2610" s="25"/>
    </row>
    <row r="2611" spans="4:4" x14ac:dyDescent="0.25">
      <c r="D2611" s="25"/>
    </row>
    <row r="2612" spans="4:4" x14ac:dyDescent="0.25">
      <c r="D2612" s="25"/>
    </row>
    <row r="2613" spans="4:4" x14ac:dyDescent="0.25">
      <c r="D2613" s="25"/>
    </row>
    <row r="2614" spans="4:4" x14ac:dyDescent="0.25">
      <c r="D2614" s="25"/>
    </row>
    <row r="2615" spans="4:4" x14ac:dyDescent="0.25">
      <c r="D2615" s="25"/>
    </row>
    <row r="2616" spans="4:4" x14ac:dyDescent="0.25">
      <c r="D2616" s="25"/>
    </row>
    <row r="2617" spans="4:4" x14ac:dyDescent="0.25">
      <c r="D2617" s="25"/>
    </row>
    <row r="2618" spans="4:4" x14ac:dyDescent="0.25">
      <c r="D2618" s="25"/>
    </row>
    <row r="2619" spans="4:4" x14ac:dyDescent="0.25">
      <c r="D2619" s="25"/>
    </row>
    <row r="2620" spans="4:4" x14ac:dyDescent="0.25">
      <c r="D2620" s="25"/>
    </row>
    <row r="2621" spans="4:4" x14ac:dyDescent="0.25">
      <c r="D2621" s="25"/>
    </row>
    <row r="2622" spans="4:4" x14ac:dyDescent="0.25">
      <c r="D2622" s="25"/>
    </row>
    <row r="2623" spans="4:4" x14ac:dyDescent="0.25">
      <c r="D2623" s="25"/>
    </row>
    <row r="2624" spans="4:4" x14ac:dyDescent="0.25">
      <c r="D2624" s="25"/>
    </row>
    <row r="2625" spans="4:4" x14ac:dyDescent="0.25">
      <c r="D2625" s="25"/>
    </row>
    <row r="2626" spans="4:4" x14ac:dyDescent="0.25">
      <c r="D2626" s="25"/>
    </row>
    <row r="2627" spans="4:4" x14ac:dyDescent="0.25">
      <c r="D2627" s="25"/>
    </row>
    <row r="2628" spans="4:4" x14ac:dyDescent="0.25">
      <c r="D2628" s="25"/>
    </row>
    <row r="2629" spans="4:4" x14ac:dyDescent="0.25">
      <c r="D2629" s="25"/>
    </row>
    <row r="2630" spans="4:4" x14ac:dyDescent="0.25">
      <c r="D2630" s="25"/>
    </row>
    <row r="2631" spans="4:4" x14ac:dyDescent="0.25">
      <c r="D2631" s="25"/>
    </row>
    <row r="2632" spans="4:4" x14ac:dyDescent="0.25">
      <c r="D2632" s="25"/>
    </row>
    <row r="2633" spans="4:4" x14ac:dyDescent="0.25">
      <c r="D2633" s="25"/>
    </row>
    <row r="2634" spans="4:4" x14ac:dyDescent="0.25">
      <c r="D2634" s="25"/>
    </row>
    <row r="2635" spans="4:4" x14ac:dyDescent="0.25">
      <c r="D2635" s="25"/>
    </row>
    <row r="2636" spans="4:4" x14ac:dyDescent="0.25">
      <c r="D2636" s="25"/>
    </row>
    <row r="2637" spans="4:4" x14ac:dyDescent="0.25">
      <c r="D2637" s="25"/>
    </row>
    <row r="2638" spans="4:4" x14ac:dyDescent="0.25">
      <c r="D2638" s="25"/>
    </row>
    <row r="2639" spans="4:4" x14ac:dyDescent="0.25">
      <c r="D2639" s="25"/>
    </row>
    <row r="2640" spans="4:4" x14ac:dyDescent="0.25">
      <c r="D2640" s="25"/>
    </row>
    <row r="2641" spans="4:4" x14ac:dyDescent="0.25">
      <c r="D2641" s="25"/>
    </row>
    <row r="2642" spans="4:4" x14ac:dyDescent="0.25">
      <c r="D2642" s="25"/>
    </row>
    <row r="2643" spans="4:4" x14ac:dyDescent="0.25">
      <c r="D2643" s="25"/>
    </row>
    <row r="2644" spans="4:4" x14ac:dyDescent="0.25">
      <c r="D2644" s="25"/>
    </row>
    <row r="2645" spans="4:4" x14ac:dyDescent="0.25">
      <c r="D2645" s="25"/>
    </row>
    <row r="2646" spans="4:4" x14ac:dyDescent="0.25">
      <c r="D2646" s="25"/>
    </row>
    <row r="2647" spans="4:4" x14ac:dyDescent="0.25">
      <c r="D2647" s="25"/>
    </row>
    <row r="2648" spans="4:4" x14ac:dyDescent="0.25">
      <c r="D2648" s="25"/>
    </row>
    <row r="2649" spans="4:4" x14ac:dyDescent="0.25">
      <c r="D2649" s="25"/>
    </row>
    <row r="2650" spans="4:4" x14ac:dyDescent="0.25">
      <c r="D2650" s="25"/>
    </row>
    <row r="2651" spans="4:4" x14ac:dyDescent="0.25">
      <c r="D2651" s="25"/>
    </row>
    <row r="2652" spans="4:4" x14ac:dyDescent="0.25">
      <c r="D2652" s="25"/>
    </row>
    <row r="2653" spans="4:4" x14ac:dyDescent="0.25">
      <c r="D2653" s="25"/>
    </row>
    <row r="2654" spans="4:4" x14ac:dyDescent="0.25">
      <c r="D2654" s="25"/>
    </row>
    <row r="2655" spans="4:4" x14ac:dyDescent="0.25">
      <c r="D2655" s="25"/>
    </row>
    <row r="2656" spans="4:4" x14ac:dyDescent="0.25">
      <c r="D2656" s="25"/>
    </row>
    <row r="2657" spans="4:4" x14ac:dyDescent="0.25">
      <c r="D2657" s="25"/>
    </row>
    <row r="2658" spans="4:4" x14ac:dyDescent="0.25">
      <c r="D2658" s="25"/>
    </row>
    <row r="2659" spans="4:4" x14ac:dyDescent="0.25">
      <c r="D2659" s="25"/>
    </row>
    <row r="2660" spans="4:4" x14ac:dyDescent="0.25">
      <c r="D2660" s="25"/>
    </row>
    <row r="2661" spans="4:4" x14ac:dyDescent="0.25">
      <c r="D2661" s="25"/>
    </row>
    <row r="2662" spans="4:4" x14ac:dyDescent="0.25">
      <c r="D2662" s="25"/>
    </row>
    <row r="2663" spans="4:4" x14ac:dyDescent="0.25">
      <c r="D2663" s="25"/>
    </row>
    <row r="2664" spans="4:4" x14ac:dyDescent="0.25">
      <c r="D2664" s="25"/>
    </row>
    <row r="2665" spans="4:4" x14ac:dyDescent="0.25">
      <c r="D2665" s="25"/>
    </row>
    <row r="2666" spans="4:4" x14ac:dyDescent="0.25">
      <c r="D2666" s="25"/>
    </row>
    <row r="2667" spans="4:4" x14ac:dyDescent="0.25">
      <c r="D2667" s="25"/>
    </row>
    <row r="2668" spans="4:4" x14ac:dyDescent="0.25">
      <c r="D2668" s="25"/>
    </row>
    <row r="2669" spans="4:4" x14ac:dyDescent="0.25">
      <c r="D2669" s="25"/>
    </row>
    <row r="2670" spans="4:4" x14ac:dyDescent="0.25">
      <c r="D2670" s="25"/>
    </row>
    <row r="2671" spans="4:4" x14ac:dyDescent="0.25">
      <c r="D2671" s="25"/>
    </row>
    <row r="2672" spans="4:4" x14ac:dyDescent="0.25">
      <c r="D2672" s="25"/>
    </row>
    <row r="2673" spans="4:4" x14ac:dyDescent="0.25">
      <c r="D2673" s="25"/>
    </row>
    <row r="2674" spans="4:4" x14ac:dyDescent="0.25">
      <c r="D2674" s="25"/>
    </row>
    <row r="2675" spans="4:4" x14ac:dyDescent="0.25">
      <c r="D2675" s="25"/>
    </row>
    <row r="2676" spans="4:4" x14ac:dyDescent="0.25">
      <c r="D2676" s="25"/>
    </row>
    <row r="2677" spans="4:4" x14ac:dyDescent="0.25">
      <c r="D2677" s="25"/>
    </row>
    <row r="2678" spans="4:4" x14ac:dyDescent="0.25">
      <c r="D2678" s="25"/>
    </row>
    <row r="2679" spans="4:4" x14ac:dyDescent="0.25">
      <c r="D2679" s="25"/>
    </row>
    <row r="2680" spans="4:4" x14ac:dyDescent="0.25">
      <c r="D2680" s="25"/>
    </row>
    <row r="2681" spans="4:4" x14ac:dyDescent="0.25">
      <c r="D2681" s="25"/>
    </row>
    <row r="2682" spans="4:4" x14ac:dyDescent="0.25">
      <c r="D2682" s="25"/>
    </row>
    <row r="2683" spans="4:4" x14ac:dyDescent="0.25">
      <c r="D2683" s="25"/>
    </row>
    <row r="2684" spans="4:4" x14ac:dyDescent="0.25">
      <c r="D2684" s="25"/>
    </row>
    <row r="2685" spans="4:4" x14ac:dyDescent="0.25">
      <c r="D2685" s="25"/>
    </row>
    <row r="2686" spans="4:4" x14ac:dyDescent="0.25">
      <c r="D2686" s="25"/>
    </row>
    <row r="2687" spans="4:4" x14ac:dyDescent="0.25">
      <c r="D2687" s="25"/>
    </row>
    <row r="2688" spans="4:4" x14ac:dyDescent="0.25">
      <c r="D2688" s="25"/>
    </row>
    <row r="2689" spans="4:4" x14ac:dyDescent="0.25">
      <c r="D2689" s="25"/>
    </row>
    <row r="2690" spans="4:4" x14ac:dyDescent="0.25">
      <c r="D2690" s="25"/>
    </row>
    <row r="2691" spans="4:4" x14ac:dyDescent="0.25">
      <c r="D2691" s="25"/>
    </row>
    <row r="2692" spans="4:4" x14ac:dyDescent="0.25">
      <c r="D2692" s="25"/>
    </row>
    <row r="2693" spans="4:4" x14ac:dyDescent="0.25">
      <c r="D2693" s="25"/>
    </row>
    <row r="2694" spans="4:4" x14ac:dyDescent="0.25">
      <c r="D2694" s="25"/>
    </row>
    <row r="2695" spans="4:4" x14ac:dyDescent="0.25">
      <c r="D2695" s="25"/>
    </row>
    <row r="2696" spans="4:4" x14ac:dyDescent="0.25">
      <c r="D2696" s="25"/>
    </row>
    <row r="2697" spans="4:4" x14ac:dyDescent="0.25">
      <c r="D2697" s="25"/>
    </row>
    <row r="2698" spans="4:4" x14ac:dyDescent="0.25">
      <c r="D2698" s="25"/>
    </row>
    <row r="2699" spans="4:4" x14ac:dyDescent="0.25">
      <c r="D2699" s="25"/>
    </row>
    <row r="2700" spans="4:4" x14ac:dyDescent="0.25">
      <c r="D2700" s="25"/>
    </row>
    <row r="2701" spans="4:4" x14ac:dyDescent="0.25">
      <c r="D2701" s="25"/>
    </row>
    <row r="2702" spans="4:4" x14ac:dyDescent="0.25">
      <c r="D2702" s="25"/>
    </row>
    <row r="2703" spans="4:4" x14ac:dyDescent="0.25">
      <c r="D2703" s="25"/>
    </row>
    <row r="2704" spans="4:4" x14ac:dyDescent="0.25">
      <c r="D2704" s="25"/>
    </row>
    <row r="2705" spans="4:4" x14ac:dyDescent="0.25">
      <c r="D2705" s="25"/>
    </row>
    <row r="2706" spans="4:4" x14ac:dyDescent="0.25">
      <c r="D2706" s="25"/>
    </row>
    <row r="2707" spans="4:4" x14ac:dyDescent="0.25">
      <c r="D2707" s="25"/>
    </row>
    <row r="2708" spans="4:4" x14ac:dyDescent="0.25">
      <c r="D2708" s="25"/>
    </row>
    <row r="2709" spans="4:4" x14ac:dyDescent="0.25">
      <c r="D2709" s="25"/>
    </row>
    <row r="2710" spans="4:4" x14ac:dyDescent="0.25">
      <c r="D2710" s="25"/>
    </row>
    <row r="2711" spans="4:4" x14ac:dyDescent="0.25">
      <c r="D2711" s="25"/>
    </row>
    <row r="2712" spans="4:4" x14ac:dyDescent="0.25">
      <c r="D2712" s="25"/>
    </row>
    <row r="2713" spans="4:4" x14ac:dyDescent="0.25">
      <c r="D2713" s="25"/>
    </row>
    <row r="2714" spans="4:4" x14ac:dyDescent="0.25">
      <c r="D2714" s="25"/>
    </row>
    <row r="2715" spans="4:4" x14ac:dyDescent="0.25">
      <c r="D2715" s="25"/>
    </row>
    <row r="2716" spans="4:4" x14ac:dyDescent="0.25">
      <c r="D2716" s="25"/>
    </row>
    <row r="2717" spans="4:4" x14ac:dyDescent="0.25">
      <c r="D2717" s="25"/>
    </row>
    <row r="2718" spans="4:4" x14ac:dyDescent="0.25">
      <c r="D2718" s="25"/>
    </row>
    <row r="2719" spans="4:4" x14ac:dyDescent="0.25">
      <c r="D2719" s="25"/>
    </row>
    <row r="2720" spans="4:4" x14ac:dyDescent="0.25">
      <c r="D2720" s="25"/>
    </row>
    <row r="2721" spans="4:4" x14ac:dyDescent="0.25">
      <c r="D2721" s="25"/>
    </row>
    <row r="2722" spans="4:4" x14ac:dyDescent="0.25">
      <c r="D2722" s="25"/>
    </row>
    <row r="2723" spans="4:4" x14ac:dyDescent="0.25">
      <c r="D2723" s="25"/>
    </row>
    <row r="2724" spans="4:4" x14ac:dyDescent="0.25">
      <c r="D2724" s="25"/>
    </row>
    <row r="2725" spans="4:4" x14ac:dyDescent="0.25">
      <c r="D2725" s="25"/>
    </row>
    <row r="2726" spans="4:4" x14ac:dyDescent="0.25">
      <c r="D2726" s="25"/>
    </row>
    <row r="2727" spans="4:4" x14ac:dyDescent="0.25">
      <c r="D2727" s="25"/>
    </row>
    <row r="2728" spans="4:4" x14ac:dyDescent="0.25">
      <c r="D2728" s="25"/>
    </row>
    <row r="2729" spans="4:4" x14ac:dyDescent="0.25">
      <c r="D2729" s="25"/>
    </row>
    <row r="2730" spans="4:4" x14ac:dyDescent="0.25">
      <c r="D2730" s="25"/>
    </row>
    <row r="2731" spans="4:4" x14ac:dyDescent="0.25">
      <c r="D2731" s="25"/>
    </row>
    <row r="2732" spans="4:4" x14ac:dyDescent="0.25">
      <c r="D2732" s="25"/>
    </row>
    <row r="2733" spans="4:4" x14ac:dyDescent="0.25">
      <c r="D2733" s="25"/>
    </row>
    <row r="2734" spans="4:4" x14ac:dyDescent="0.25">
      <c r="D2734" s="25"/>
    </row>
    <row r="2735" spans="4:4" x14ac:dyDescent="0.25">
      <c r="D2735" s="25"/>
    </row>
    <row r="2736" spans="4:4" x14ac:dyDescent="0.25">
      <c r="D2736" s="25"/>
    </row>
    <row r="2737" spans="4:4" x14ac:dyDescent="0.25">
      <c r="D2737" s="25"/>
    </row>
    <row r="2738" spans="4:4" x14ac:dyDescent="0.25">
      <c r="D2738" s="25"/>
    </row>
    <row r="2739" spans="4:4" x14ac:dyDescent="0.25">
      <c r="D2739" s="25"/>
    </row>
    <row r="2740" spans="4:4" x14ac:dyDescent="0.25">
      <c r="D2740" s="25"/>
    </row>
    <row r="2741" spans="4:4" x14ac:dyDescent="0.25">
      <c r="D2741" s="25"/>
    </row>
    <row r="2742" spans="4:4" x14ac:dyDescent="0.25">
      <c r="D2742" s="25"/>
    </row>
    <row r="2743" spans="4:4" x14ac:dyDescent="0.25">
      <c r="D2743" s="25"/>
    </row>
    <row r="2744" spans="4:4" x14ac:dyDescent="0.25">
      <c r="D2744" s="25"/>
    </row>
    <row r="2745" spans="4:4" x14ac:dyDescent="0.25">
      <c r="D2745" s="25"/>
    </row>
    <row r="2746" spans="4:4" x14ac:dyDescent="0.25">
      <c r="D2746" s="25"/>
    </row>
    <row r="2747" spans="4:4" x14ac:dyDescent="0.25">
      <c r="D2747" s="25"/>
    </row>
    <row r="2748" spans="4:4" x14ac:dyDescent="0.25">
      <c r="D2748" s="25"/>
    </row>
    <row r="2749" spans="4:4" x14ac:dyDescent="0.25">
      <c r="D2749" s="25"/>
    </row>
    <row r="2750" spans="4:4" x14ac:dyDescent="0.25">
      <c r="D2750" s="25"/>
    </row>
    <row r="2751" spans="4:4" x14ac:dyDescent="0.25">
      <c r="D2751" s="25"/>
    </row>
    <row r="2752" spans="4:4" x14ac:dyDescent="0.25">
      <c r="D2752" s="25"/>
    </row>
    <row r="2753" spans="4:4" x14ac:dyDescent="0.25">
      <c r="D2753" s="25"/>
    </row>
    <row r="2754" spans="4:4" x14ac:dyDescent="0.25">
      <c r="D2754" s="25"/>
    </row>
    <row r="2755" spans="4:4" x14ac:dyDescent="0.25">
      <c r="D2755" s="25"/>
    </row>
    <row r="2756" spans="4:4" x14ac:dyDescent="0.25">
      <c r="D2756" s="25"/>
    </row>
    <row r="2757" spans="4:4" x14ac:dyDescent="0.25">
      <c r="D2757" s="25"/>
    </row>
    <row r="2758" spans="4:4" x14ac:dyDescent="0.25">
      <c r="D2758" s="25"/>
    </row>
    <row r="2759" spans="4:4" x14ac:dyDescent="0.25">
      <c r="D2759" s="25"/>
    </row>
    <row r="2760" spans="4:4" x14ac:dyDescent="0.25">
      <c r="D2760" s="25"/>
    </row>
    <row r="2761" spans="4:4" x14ac:dyDescent="0.25">
      <c r="D2761" s="25"/>
    </row>
    <row r="2762" spans="4:4" x14ac:dyDescent="0.25">
      <c r="D2762" s="25"/>
    </row>
    <row r="2763" spans="4:4" x14ac:dyDescent="0.25">
      <c r="D2763" s="25"/>
    </row>
    <row r="2764" spans="4:4" x14ac:dyDescent="0.25">
      <c r="D2764" s="25"/>
    </row>
    <row r="2765" spans="4:4" x14ac:dyDescent="0.25">
      <c r="D2765" s="25"/>
    </row>
    <row r="2766" spans="4:4" x14ac:dyDescent="0.25">
      <c r="D2766" s="25"/>
    </row>
    <row r="2767" spans="4:4" x14ac:dyDescent="0.25">
      <c r="D2767" s="25"/>
    </row>
    <row r="2768" spans="4:4" x14ac:dyDescent="0.25">
      <c r="D2768" s="25"/>
    </row>
    <row r="2769" spans="4:4" x14ac:dyDescent="0.25">
      <c r="D2769" s="25"/>
    </row>
    <row r="2770" spans="4:4" x14ac:dyDescent="0.25">
      <c r="D2770" s="25"/>
    </row>
    <row r="2771" spans="4:4" x14ac:dyDescent="0.25">
      <c r="D2771" s="25"/>
    </row>
    <row r="2772" spans="4:4" x14ac:dyDescent="0.25">
      <c r="D2772" s="25"/>
    </row>
    <row r="2773" spans="4:4" x14ac:dyDescent="0.25">
      <c r="D2773" s="25"/>
    </row>
    <row r="2774" spans="4:4" x14ac:dyDescent="0.25">
      <c r="D2774" s="25"/>
    </row>
    <row r="2775" spans="4:4" x14ac:dyDescent="0.25">
      <c r="D2775" s="25"/>
    </row>
    <row r="2776" spans="4:4" x14ac:dyDescent="0.25">
      <c r="D2776" s="25"/>
    </row>
    <row r="2777" spans="4:4" x14ac:dyDescent="0.25">
      <c r="D2777" s="25"/>
    </row>
    <row r="2778" spans="4:4" x14ac:dyDescent="0.25">
      <c r="D2778" s="25"/>
    </row>
    <row r="2779" spans="4:4" x14ac:dyDescent="0.25">
      <c r="D2779" s="25"/>
    </row>
    <row r="2780" spans="4:4" x14ac:dyDescent="0.25">
      <c r="D2780" s="25"/>
    </row>
    <row r="2781" spans="4:4" x14ac:dyDescent="0.25">
      <c r="D2781" s="25"/>
    </row>
    <row r="2782" spans="4:4" x14ac:dyDescent="0.25">
      <c r="D2782" s="25"/>
    </row>
    <row r="2783" spans="4:4" x14ac:dyDescent="0.25">
      <c r="D2783" s="25"/>
    </row>
    <row r="2784" spans="4:4" x14ac:dyDescent="0.25">
      <c r="D2784" s="25"/>
    </row>
    <row r="2785" spans="4:4" x14ac:dyDescent="0.25">
      <c r="D2785" s="25"/>
    </row>
    <row r="2786" spans="4:4" x14ac:dyDescent="0.25">
      <c r="D2786" s="25"/>
    </row>
    <row r="2787" spans="4:4" x14ac:dyDescent="0.25">
      <c r="D2787" s="25"/>
    </row>
    <row r="2788" spans="4:4" x14ac:dyDescent="0.25">
      <c r="D2788" s="25"/>
    </row>
    <row r="2789" spans="4:4" x14ac:dyDescent="0.25">
      <c r="D2789" s="25"/>
    </row>
    <row r="2790" spans="4:4" x14ac:dyDescent="0.25">
      <c r="D2790" s="25"/>
    </row>
    <row r="2791" spans="4:4" x14ac:dyDescent="0.25">
      <c r="D2791" s="25"/>
    </row>
    <row r="2792" spans="4:4" x14ac:dyDescent="0.25">
      <c r="D2792" s="25"/>
    </row>
    <row r="2793" spans="4:4" x14ac:dyDescent="0.25">
      <c r="D2793" s="25"/>
    </row>
    <row r="2794" spans="4:4" x14ac:dyDescent="0.25">
      <c r="D2794" s="25"/>
    </row>
    <row r="2795" spans="4:4" x14ac:dyDescent="0.25">
      <c r="D2795" s="25"/>
    </row>
    <row r="2796" spans="4:4" x14ac:dyDescent="0.25">
      <c r="D2796" s="25"/>
    </row>
    <row r="2797" spans="4:4" x14ac:dyDescent="0.25">
      <c r="D2797" s="25"/>
    </row>
    <row r="2798" spans="4:4" x14ac:dyDescent="0.25">
      <c r="D2798" s="25"/>
    </row>
    <row r="2799" spans="4:4" x14ac:dyDescent="0.25">
      <c r="D2799" s="25"/>
    </row>
    <row r="2800" spans="4:4" x14ac:dyDescent="0.25">
      <c r="D2800" s="25"/>
    </row>
    <row r="2801" spans="4:4" x14ac:dyDescent="0.25">
      <c r="D2801" s="25"/>
    </row>
    <row r="2802" spans="4:4" x14ac:dyDescent="0.25">
      <c r="D2802" s="25"/>
    </row>
    <row r="2803" spans="4:4" x14ac:dyDescent="0.25">
      <c r="D2803" s="25"/>
    </row>
    <row r="2804" spans="4:4" x14ac:dyDescent="0.25">
      <c r="D2804" s="25"/>
    </row>
    <row r="2805" spans="4:4" x14ac:dyDescent="0.25">
      <c r="D2805" s="25"/>
    </row>
    <row r="2806" spans="4:4" x14ac:dyDescent="0.25">
      <c r="D2806" s="25"/>
    </row>
    <row r="2807" spans="4:4" x14ac:dyDescent="0.25">
      <c r="D2807" s="25"/>
    </row>
    <row r="2808" spans="4:4" x14ac:dyDescent="0.25">
      <c r="D2808" s="25"/>
    </row>
    <row r="2809" spans="4:4" x14ac:dyDescent="0.25">
      <c r="D2809" s="25"/>
    </row>
    <row r="2810" spans="4:4" x14ac:dyDescent="0.25">
      <c r="D2810" s="25"/>
    </row>
    <row r="2811" spans="4:4" x14ac:dyDescent="0.25">
      <c r="D2811" s="25"/>
    </row>
    <row r="2812" spans="4:4" x14ac:dyDescent="0.25">
      <c r="D2812" s="25"/>
    </row>
    <row r="2813" spans="4:4" x14ac:dyDescent="0.25">
      <c r="D2813" s="25"/>
    </row>
    <row r="2814" spans="4:4" x14ac:dyDescent="0.25">
      <c r="D2814" s="25"/>
    </row>
    <row r="2815" spans="4:4" x14ac:dyDescent="0.25">
      <c r="D2815" s="25"/>
    </row>
    <row r="2816" spans="4:4" x14ac:dyDescent="0.25">
      <c r="D2816" s="25"/>
    </row>
    <row r="2817" spans="4:4" x14ac:dyDescent="0.25">
      <c r="D2817" s="25"/>
    </row>
    <row r="2818" spans="4:4" x14ac:dyDescent="0.25">
      <c r="D2818" s="25"/>
    </row>
    <row r="2819" spans="4:4" x14ac:dyDescent="0.25">
      <c r="D2819" s="25"/>
    </row>
    <row r="2820" spans="4:4" x14ac:dyDescent="0.25">
      <c r="D2820" s="25"/>
    </row>
    <row r="2821" spans="4:4" x14ac:dyDescent="0.25">
      <c r="D2821" s="25"/>
    </row>
    <row r="2822" spans="4:4" x14ac:dyDescent="0.25">
      <c r="D2822" s="25"/>
    </row>
    <row r="2823" spans="4:4" x14ac:dyDescent="0.25">
      <c r="D2823" s="25"/>
    </row>
    <row r="2824" spans="4:4" x14ac:dyDescent="0.25">
      <c r="D2824" s="25"/>
    </row>
    <row r="2825" spans="4:4" x14ac:dyDescent="0.25">
      <c r="D2825" s="25"/>
    </row>
    <row r="2826" spans="4:4" x14ac:dyDescent="0.25">
      <c r="D2826" s="25"/>
    </row>
    <row r="2827" spans="4:4" x14ac:dyDescent="0.25">
      <c r="D2827" s="25"/>
    </row>
    <row r="2828" spans="4:4" x14ac:dyDescent="0.25">
      <c r="D2828" s="25"/>
    </row>
    <row r="2829" spans="4:4" x14ac:dyDescent="0.25">
      <c r="D2829" s="25"/>
    </row>
    <row r="2830" spans="4:4" x14ac:dyDescent="0.25">
      <c r="D2830" s="25"/>
    </row>
    <row r="2831" spans="4:4" x14ac:dyDescent="0.25">
      <c r="D2831" s="25"/>
    </row>
    <row r="2832" spans="4:4" x14ac:dyDescent="0.25">
      <c r="D2832" s="25"/>
    </row>
    <row r="2833" spans="4:4" x14ac:dyDescent="0.25">
      <c r="D2833" s="25"/>
    </row>
    <row r="2834" spans="4:4" x14ac:dyDescent="0.25">
      <c r="D2834" s="25"/>
    </row>
    <row r="2835" spans="4:4" x14ac:dyDescent="0.25">
      <c r="D2835" s="25"/>
    </row>
    <row r="2836" spans="4:4" x14ac:dyDescent="0.25">
      <c r="D2836" s="25"/>
    </row>
    <row r="2837" spans="4:4" x14ac:dyDescent="0.25">
      <c r="D2837" s="25"/>
    </row>
    <row r="2838" spans="4:4" x14ac:dyDescent="0.25">
      <c r="D2838" s="25"/>
    </row>
    <row r="2839" spans="4:4" x14ac:dyDescent="0.25">
      <c r="D2839" s="25"/>
    </row>
    <row r="2840" spans="4:4" x14ac:dyDescent="0.25">
      <c r="D2840" s="25"/>
    </row>
    <row r="2841" spans="4:4" x14ac:dyDescent="0.25">
      <c r="D2841" s="25"/>
    </row>
    <row r="2842" spans="4:4" x14ac:dyDescent="0.25">
      <c r="D2842" s="25"/>
    </row>
    <row r="2843" spans="4:4" x14ac:dyDescent="0.25">
      <c r="D2843" s="25"/>
    </row>
    <row r="2844" spans="4:4" x14ac:dyDescent="0.25">
      <c r="D2844" s="25"/>
    </row>
    <row r="2845" spans="4:4" x14ac:dyDescent="0.25">
      <c r="D2845" s="25"/>
    </row>
    <row r="2846" spans="4:4" x14ac:dyDescent="0.25">
      <c r="D2846" s="25"/>
    </row>
    <row r="2847" spans="4:4" x14ac:dyDescent="0.25">
      <c r="D2847" s="25"/>
    </row>
    <row r="2848" spans="4:4" x14ac:dyDescent="0.25">
      <c r="D2848" s="25"/>
    </row>
    <row r="2849" spans="4:4" x14ac:dyDescent="0.25">
      <c r="D2849" s="25"/>
    </row>
    <row r="2850" spans="4:4" x14ac:dyDescent="0.25">
      <c r="D2850" s="25"/>
    </row>
    <row r="2851" spans="4:4" x14ac:dyDescent="0.25">
      <c r="D2851" s="25"/>
    </row>
    <row r="2852" spans="4:4" x14ac:dyDescent="0.25">
      <c r="D2852" s="25"/>
    </row>
    <row r="2853" spans="4:4" x14ac:dyDescent="0.25">
      <c r="D2853" s="25"/>
    </row>
    <row r="2854" spans="4:4" x14ac:dyDescent="0.25">
      <c r="D2854" s="25"/>
    </row>
    <row r="2855" spans="4:4" x14ac:dyDescent="0.25">
      <c r="D2855" s="25"/>
    </row>
    <row r="2856" spans="4:4" x14ac:dyDescent="0.25">
      <c r="D2856" s="25"/>
    </row>
    <row r="2857" spans="4:4" x14ac:dyDescent="0.25">
      <c r="D2857" s="25"/>
    </row>
    <row r="2858" spans="4:4" x14ac:dyDescent="0.25">
      <c r="D2858" s="25"/>
    </row>
    <row r="2859" spans="4:4" x14ac:dyDescent="0.25">
      <c r="D2859" s="25"/>
    </row>
    <row r="2860" spans="4:4" x14ac:dyDescent="0.25">
      <c r="D2860" s="25"/>
    </row>
    <row r="2861" spans="4:4" x14ac:dyDescent="0.25">
      <c r="D2861" s="25"/>
    </row>
    <row r="2862" spans="4:4" x14ac:dyDescent="0.25">
      <c r="D2862" s="25"/>
    </row>
    <row r="2863" spans="4:4" x14ac:dyDescent="0.25">
      <c r="D2863" s="25"/>
    </row>
    <row r="2864" spans="4:4" x14ac:dyDescent="0.25">
      <c r="D2864" s="25"/>
    </row>
    <row r="2865" spans="4:4" x14ac:dyDescent="0.25">
      <c r="D2865" s="25"/>
    </row>
    <row r="2866" spans="4:4" x14ac:dyDescent="0.25">
      <c r="D2866" s="25"/>
    </row>
    <row r="2867" spans="4:4" x14ac:dyDescent="0.25">
      <c r="D2867" s="25"/>
    </row>
    <row r="2868" spans="4:4" x14ac:dyDescent="0.25">
      <c r="D2868" s="25"/>
    </row>
    <row r="2869" spans="4:4" x14ac:dyDescent="0.25">
      <c r="D2869" s="25"/>
    </row>
    <row r="2870" spans="4:4" x14ac:dyDescent="0.25">
      <c r="D2870" s="25"/>
    </row>
    <row r="2871" spans="4:4" x14ac:dyDescent="0.25">
      <c r="D2871" s="25"/>
    </row>
    <row r="2872" spans="4:4" x14ac:dyDescent="0.25">
      <c r="D2872" s="25"/>
    </row>
    <row r="2873" spans="4:4" x14ac:dyDescent="0.25">
      <c r="D2873" s="25"/>
    </row>
    <row r="2874" spans="4:4" x14ac:dyDescent="0.25">
      <c r="D2874" s="25"/>
    </row>
    <row r="2875" spans="4:4" x14ac:dyDescent="0.25">
      <c r="D2875" s="25"/>
    </row>
    <row r="2876" spans="4:4" x14ac:dyDescent="0.25">
      <c r="D2876" s="25"/>
    </row>
    <row r="2877" spans="4:4" x14ac:dyDescent="0.25">
      <c r="D2877" s="25"/>
    </row>
    <row r="2878" spans="4:4" x14ac:dyDescent="0.25">
      <c r="D2878" s="25"/>
    </row>
    <row r="2879" spans="4:4" x14ac:dyDescent="0.25">
      <c r="D2879" s="25"/>
    </row>
    <row r="2880" spans="4:4" x14ac:dyDescent="0.25">
      <c r="D2880" s="25"/>
    </row>
    <row r="2881" spans="4:4" x14ac:dyDescent="0.25">
      <c r="D2881" s="25"/>
    </row>
    <row r="2882" spans="4:4" x14ac:dyDescent="0.25">
      <c r="D2882" s="25"/>
    </row>
    <row r="2883" spans="4:4" x14ac:dyDescent="0.25">
      <c r="D2883" s="25"/>
    </row>
    <row r="2884" spans="4:4" x14ac:dyDescent="0.25">
      <c r="D2884" s="25"/>
    </row>
    <row r="2885" spans="4:4" x14ac:dyDescent="0.25">
      <c r="D2885" s="25"/>
    </row>
    <row r="2886" spans="4:4" x14ac:dyDescent="0.25">
      <c r="D2886" s="25"/>
    </row>
    <row r="2887" spans="4:4" x14ac:dyDescent="0.25">
      <c r="D2887" s="25"/>
    </row>
    <row r="2888" spans="4:4" x14ac:dyDescent="0.25">
      <c r="D2888" s="25"/>
    </row>
    <row r="2889" spans="4:4" x14ac:dyDescent="0.25">
      <c r="D2889" s="25"/>
    </row>
    <row r="2890" spans="4:4" x14ac:dyDescent="0.25">
      <c r="D2890" s="25"/>
    </row>
    <row r="2891" spans="4:4" x14ac:dyDescent="0.25">
      <c r="D2891" s="25"/>
    </row>
    <row r="2892" spans="4:4" x14ac:dyDescent="0.25">
      <c r="D2892" s="25"/>
    </row>
    <row r="2893" spans="4:4" x14ac:dyDescent="0.25">
      <c r="D2893" s="25"/>
    </row>
    <row r="2894" spans="4:4" x14ac:dyDescent="0.25">
      <c r="D2894" s="25"/>
    </row>
    <row r="2895" spans="4:4" x14ac:dyDescent="0.25">
      <c r="D2895" s="25"/>
    </row>
    <row r="2896" spans="4:4" x14ac:dyDescent="0.25">
      <c r="D2896" s="25"/>
    </row>
    <row r="2897" spans="4:4" x14ac:dyDescent="0.25">
      <c r="D2897" s="25"/>
    </row>
    <row r="2898" spans="4:4" x14ac:dyDescent="0.25">
      <c r="D2898" s="25"/>
    </row>
    <row r="2899" spans="4:4" x14ac:dyDescent="0.25">
      <c r="D2899" s="25"/>
    </row>
    <row r="2900" spans="4:4" x14ac:dyDescent="0.25">
      <c r="D2900" s="25"/>
    </row>
    <row r="2901" spans="4:4" x14ac:dyDescent="0.25">
      <c r="D2901" s="25"/>
    </row>
    <row r="2902" spans="4:4" x14ac:dyDescent="0.25">
      <c r="D2902" s="25"/>
    </row>
    <row r="2903" spans="4:4" x14ac:dyDescent="0.25">
      <c r="D2903" s="25"/>
    </row>
    <row r="2904" spans="4:4" x14ac:dyDescent="0.25">
      <c r="D2904" s="25"/>
    </row>
    <row r="2905" spans="4:4" x14ac:dyDescent="0.25">
      <c r="D2905" s="25"/>
    </row>
    <row r="2906" spans="4:4" x14ac:dyDescent="0.25">
      <c r="D2906" s="25"/>
    </row>
    <row r="2907" spans="4:4" x14ac:dyDescent="0.25">
      <c r="D2907" s="25"/>
    </row>
    <row r="2908" spans="4:4" x14ac:dyDescent="0.25">
      <c r="D2908" s="25"/>
    </row>
    <row r="2909" spans="4:4" x14ac:dyDescent="0.25">
      <c r="D2909" s="25"/>
    </row>
    <row r="2910" spans="4:4" x14ac:dyDescent="0.25">
      <c r="D2910" s="25"/>
    </row>
    <row r="2911" spans="4:4" x14ac:dyDescent="0.25">
      <c r="D2911" s="25"/>
    </row>
    <row r="2912" spans="4:4" x14ac:dyDescent="0.25">
      <c r="D2912" s="25"/>
    </row>
    <row r="2913" spans="4:4" x14ac:dyDescent="0.25">
      <c r="D2913" s="25"/>
    </row>
    <row r="2914" spans="4:4" x14ac:dyDescent="0.25">
      <c r="D2914" s="25"/>
    </row>
    <row r="2915" spans="4:4" x14ac:dyDescent="0.25">
      <c r="D2915" s="25"/>
    </row>
    <row r="2916" spans="4:4" x14ac:dyDescent="0.25">
      <c r="D2916" s="25"/>
    </row>
    <row r="2917" spans="4:4" x14ac:dyDescent="0.25">
      <c r="D2917" s="25"/>
    </row>
    <row r="2918" spans="4:4" x14ac:dyDescent="0.25">
      <c r="D2918" s="25"/>
    </row>
    <row r="2919" spans="4:4" x14ac:dyDescent="0.25">
      <c r="D2919" s="25"/>
    </row>
    <row r="2920" spans="4:4" x14ac:dyDescent="0.25">
      <c r="D2920" s="25"/>
    </row>
    <row r="2921" spans="4:4" x14ac:dyDescent="0.25">
      <c r="D2921" s="25"/>
    </row>
    <row r="2922" spans="4:4" x14ac:dyDescent="0.25">
      <c r="D2922" s="25"/>
    </row>
    <row r="2923" spans="4:4" x14ac:dyDescent="0.25">
      <c r="D2923" s="25"/>
    </row>
    <row r="2924" spans="4:4" x14ac:dyDescent="0.25">
      <c r="D2924" s="25"/>
    </row>
    <row r="2925" spans="4:4" x14ac:dyDescent="0.25">
      <c r="D2925" s="25"/>
    </row>
    <row r="2926" spans="4:4" x14ac:dyDescent="0.25">
      <c r="D2926" s="25"/>
    </row>
    <row r="2927" spans="4:4" x14ac:dyDescent="0.25">
      <c r="D2927" s="25"/>
    </row>
    <row r="2928" spans="4:4" x14ac:dyDescent="0.25">
      <c r="D2928" s="25"/>
    </row>
    <row r="2929" spans="4:4" x14ac:dyDescent="0.25">
      <c r="D2929" s="25"/>
    </row>
    <row r="2930" spans="4:4" x14ac:dyDescent="0.25">
      <c r="D2930" s="25"/>
    </row>
    <row r="2931" spans="4:4" x14ac:dyDescent="0.25">
      <c r="D2931" s="25"/>
    </row>
    <row r="2932" spans="4:4" x14ac:dyDescent="0.25">
      <c r="D2932" s="25"/>
    </row>
    <row r="2933" spans="4:4" x14ac:dyDescent="0.25">
      <c r="D2933" s="25"/>
    </row>
    <row r="2934" spans="4:4" x14ac:dyDescent="0.25">
      <c r="D2934" s="25"/>
    </row>
    <row r="2935" spans="4:4" x14ac:dyDescent="0.25">
      <c r="D2935" s="25"/>
    </row>
    <row r="2936" spans="4:4" x14ac:dyDescent="0.25">
      <c r="D2936" s="25"/>
    </row>
    <row r="2937" spans="4:4" x14ac:dyDescent="0.25">
      <c r="D2937" s="25"/>
    </row>
    <row r="2938" spans="4:4" x14ac:dyDescent="0.25">
      <c r="D2938" s="25"/>
    </row>
    <row r="2939" spans="4:4" x14ac:dyDescent="0.25">
      <c r="D2939" s="25"/>
    </row>
    <row r="2940" spans="4:4" x14ac:dyDescent="0.25">
      <c r="D2940" s="25"/>
    </row>
    <row r="2941" spans="4:4" x14ac:dyDescent="0.25">
      <c r="D2941" s="25"/>
    </row>
    <row r="2942" spans="4:4" x14ac:dyDescent="0.25">
      <c r="D2942" s="25"/>
    </row>
    <row r="2943" spans="4:4" x14ac:dyDescent="0.25">
      <c r="D2943" s="25"/>
    </row>
    <row r="2944" spans="4:4" x14ac:dyDescent="0.25">
      <c r="D2944" s="25"/>
    </row>
    <row r="2945" spans="4:4" x14ac:dyDescent="0.25">
      <c r="D2945" s="25"/>
    </row>
    <row r="2946" spans="4:4" x14ac:dyDescent="0.25">
      <c r="D2946" s="25"/>
    </row>
    <row r="2947" spans="4:4" x14ac:dyDescent="0.25">
      <c r="D2947" s="25"/>
    </row>
    <row r="2948" spans="4:4" x14ac:dyDescent="0.25">
      <c r="D2948" s="25"/>
    </row>
    <row r="2949" spans="4:4" x14ac:dyDescent="0.25">
      <c r="D2949" s="25"/>
    </row>
    <row r="2950" spans="4:4" x14ac:dyDescent="0.25">
      <c r="D2950" s="25"/>
    </row>
    <row r="2951" spans="4:4" x14ac:dyDescent="0.25">
      <c r="D2951" s="25"/>
    </row>
    <row r="2952" spans="4:4" x14ac:dyDescent="0.25">
      <c r="D2952" s="25"/>
    </row>
    <row r="2953" spans="4:4" x14ac:dyDescent="0.25">
      <c r="D2953" s="25"/>
    </row>
    <row r="2954" spans="4:4" x14ac:dyDescent="0.25">
      <c r="D2954" s="25"/>
    </row>
    <row r="2955" spans="4:4" x14ac:dyDescent="0.25">
      <c r="D2955" s="25"/>
    </row>
    <row r="2956" spans="4:4" x14ac:dyDescent="0.25">
      <c r="D2956" s="25"/>
    </row>
    <row r="2957" spans="4:4" x14ac:dyDescent="0.25">
      <c r="D2957" s="25"/>
    </row>
    <row r="2958" spans="4:4" x14ac:dyDescent="0.25">
      <c r="D2958" s="25"/>
    </row>
    <row r="2959" spans="4:4" x14ac:dyDescent="0.25">
      <c r="D2959" s="25"/>
    </row>
    <row r="2960" spans="4:4" x14ac:dyDescent="0.25">
      <c r="D2960" s="25"/>
    </row>
    <row r="2961" spans="4:4" x14ac:dyDescent="0.25">
      <c r="D2961" s="25"/>
    </row>
    <row r="2962" spans="4:4" x14ac:dyDescent="0.25">
      <c r="D2962" s="25"/>
    </row>
    <row r="2963" spans="4:4" x14ac:dyDescent="0.25">
      <c r="D2963" s="25"/>
    </row>
    <row r="2964" spans="4:4" x14ac:dyDescent="0.25">
      <c r="D2964" s="25"/>
    </row>
    <row r="2965" spans="4:4" x14ac:dyDescent="0.25">
      <c r="D2965" s="25"/>
    </row>
    <row r="2966" spans="4:4" x14ac:dyDescent="0.25">
      <c r="D2966" s="25"/>
    </row>
    <row r="2967" spans="4:4" x14ac:dyDescent="0.25">
      <c r="D2967" s="25"/>
    </row>
    <row r="2968" spans="4:4" x14ac:dyDescent="0.25">
      <c r="D2968" s="25"/>
    </row>
    <row r="2969" spans="4:4" x14ac:dyDescent="0.25">
      <c r="D2969" s="25"/>
    </row>
    <row r="2970" spans="4:4" x14ac:dyDescent="0.25">
      <c r="D2970" s="25"/>
    </row>
    <row r="2971" spans="4:4" x14ac:dyDescent="0.25">
      <c r="D2971" s="25"/>
    </row>
    <row r="2972" spans="4:4" x14ac:dyDescent="0.25">
      <c r="D2972" s="25"/>
    </row>
    <row r="2973" spans="4:4" x14ac:dyDescent="0.25">
      <c r="D2973" s="25"/>
    </row>
    <row r="2974" spans="4:4" x14ac:dyDescent="0.25">
      <c r="D2974" s="25"/>
    </row>
    <row r="2975" spans="4:4" x14ac:dyDescent="0.25">
      <c r="D2975" s="25"/>
    </row>
    <row r="2976" spans="4:4" x14ac:dyDescent="0.25">
      <c r="D2976" s="25"/>
    </row>
    <row r="2977" spans="4:4" x14ac:dyDescent="0.25">
      <c r="D2977" s="25"/>
    </row>
    <row r="2978" spans="4:4" x14ac:dyDescent="0.25">
      <c r="D2978" s="25"/>
    </row>
    <row r="2979" spans="4:4" x14ac:dyDescent="0.25">
      <c r="D2979" s="25"/>
    </row>
    <row r="2980" spans="4:4" x14ac:dyDescent="0.25">
      <c r="D2980" s="25"/>
    </row>
    <row r="2981" spans="4:4" x14ac:dyDescent="0.25">
      <c r="D2981" s="25"/>
    </row>
    <row r="2982" spans="4:4" x14ac:dyDescent="0.25">
      <c r="D2982" s="25"/>
    </row>
    <row r="2983" spans="4:4" x14ac:dyDescent="0.25">
      <c r="D2983" s="25"/>
    </row>
    <row r="2984" spans="4:4" x14ac:dyDescent="0.25">
      <c r="D2984" s="25"/>
    </row>
    <row r="2985" spans="4:4" x14ac:dyDescent="0.25">
      <c r="D2985" s="25"/>
    </row>
    <row r="2986" spans="4:4" x14ac:dyDescent="0.25">
      <c r="D2986" s="25"/>
    </row>
    <row r="2987" spans="4:4" x14ac:dyDescent="0.25">
      <c r="D2987" s="25"/>
    </row>
    <row r="2988" spans="4:4" x14ac:dyDescent="0.25">
      <c r="D2988" s="25"/>
    </row>
    <row r="2989" spans="4:4" x14ac:dyDescent="0.25">
      <c r="D2989" s="25"/>
    </row>
    <row r="2990" spans="4:4" x14ac:dyDescent="0.25">
      <c r="D2990" s="25"/>
    </row>
    <row r="2991" spans="4:4" x14ac:dyDescent="0.25">
      <c r="D2991" s="25"/>
    </row>
    <row r="2992" spans="4:4" x14ac:dyDescent="0.25">
      <c r="D2992" s="25"/>
    </row>
    <row r="2993" spans="4:4" x14ac:dyDescent="0.25">
      <c r="D2993" s="25"/>
    </row>
    <row r="2994" spans="4:4" x14ac:dyDescent="0.25">
      <c r="D2994" s="25"/>
    </row>
    <row r="2995" spans="4:4" x14ac:dyDescent="0.25">
      <c r="D2995" s="25"/>
    </row>
    <row r="2996" spans="4:4" x14ac:dyDescent="0.25">
      <c r="D2996" s="25"/>
    </row>
    <row r="2997" spans="4:4" x14ac:dyDescent="0.25">
      <c r="D2997" s="25"/>
    </row>
    <row r="2998" spans="4:4" x14ac:dyDescent="0.25">
      <c r="D2998" s="25"/>
    </row>
    <row r="2999" spans="4:4" x14ac:dyDescent="0.25">
      <c r="D2999" s="25"/>
    </row>
    <row r="3000" spans="4:4" x14ac:dyDescent="0.25">
      <c r="D3000" s="25"/>
    </row>
    <row r="3001" spans="4:4" x14ac:dyDescent="0.25">
      <c r="D3001" s="25"/>
    </row>
    <row r="3002" spans="4:4" x14ac:dyDescent="0.25">
      <c r="D3002" s="25"/>
    </row>
    <row r="3003" spans="4:4" x14ac:dyDescent="0.25">
      <c r="D3003" s="25"/>
    </row>
    <row r="3004" spans="4:4" x14ac:dyDescent="0.25">
      <c r="D3004" s="25"/>
    </row>
    <row r="3005" spans="4:4" x14ac:dyDescent="0.25">
      <c r="D3005" s="25"/>
    </row>
    <row r="3006" spans="4:4" x14ac:dyDescent="0.25">
      <c r="D3006" s="25"/>
    </row>
    <row r="3007" spans="4:4" x14ac:dyDescent="0.25">
      <c r="D3007" s="25"/>
    </row>
    <row r="3008" spans="4:4" x14ac:dyDescent="0.25">
      <c r="D3008" s="25"/>
    </row>
    <row r="3009" spans="4:4" x14ac:dyDescent="0.25">
      <c r="D3009" s="25"/>
    </row>
    <row r="3010" spans="4:4" x14ac:dyDescent="0.25">
      <c r="D3010" s="25"/>
    </row>
    <row r="3011" spans="4:4" x14ac:dyDescent="0.25">
      <c r="D3011" s="25"/>
    </row>
    <row r="3012" spans="4:4" x14ac:dyDescent="0.25">
      <c r="D3012" s="25"/>
    </row>
    <row r="3013" spans="4:4" x14ac:dyDescent="0.25">
      <c r="D3013" s="25"/>
    </row>
    <row r="3014" spans="4:4" x14ac:dyDescent="0.25">
      <c r="D3014" s="25"/>
    </row>
    <row r="3015" spans="4:4" x14ac:dyDescent="0.25">
      <c r="D3015" s="25"/>
    </row>
    <row r="3016" spans="4:4" x14ac:dyDescent="0.25">
      <c r="D3016" s="25"/>
    </row>
    <row r="3017" spans="4:4" x14ac:dyDescent="0.25">
      <c r="D3017" s="25"/>
    </row>
    <row r="3018" spans="4:4" x14ac:dyDescent="0.25">
      <c r="D3018" s="25"/>
    </row>
    <row r="3019" spans="4:4" x14ac:dyDescent="0.25">
      <c r="D3019" s="25"/>
    </row>
    <row r="3020" spans="4:4" x14ac:dyDescent="0.25">
      <c r="D3020" s="25"/>
    </row>
    <row r="3021" spans="4:4" x14ac:dyDescent="0.25">
      <c r="D3021" s="25"/>
    </row>
    <row r="3022" spans="4:4" x14ac:dyDescent="0.25">
      <c r="D3022" s="25"/>
    </row>
    <row r="3023" spans="4:4" x14ac:dyDescent="0.25">
      <c r="D3023" s="25"/>
    </row>
    <row r="3024" spans="4:4" x14ac:dyDescent="0.25">
      <c r="D3024" s="25"/>
    </row>
    <row r="3025" spans="4:4" x14ac:dyDescent="0.25">
      <c r="D3025" s="25"/>
    </row>
    <row r="3026" spans="4:4" x14ac:dyDescent="0.25">
      <c r="D3026" s="25"/>
    </row>
    <row r="3027" spans="4:4" x14ac:dyDescent="0.25">
      <c r="D3027" s="25"/>
    </row>
    <row r="3028" spans="4:4" x14ac:dyDescent="0.25">
      <c r="D3028" s="25"/>
    </row>
    <row r="3029" spans="4:4" x14ac:dyDescent="0.25">
      <c r="D3029" s="25"/>
    </row>
    <row r="3030" spans="4:4" x14ac:dyDescent="0.25">
      <c r="D3030" s="25"/>
    </row>
    <row r="3031" spans="4:4" x14ac:dyDescent="0.25">
      <c r="D3031" s="25"/>
    </row>
    <row r="3032" spans="4:4" x14ac:dyDescent="0.25">
      <c r="D3032" s="25"/>
    </row>
    <row r="3033" spans="4:4" x14ac:dyDescent="0.25">
      <c r="D3033" s="25"/>
    </row>
    <row r="3034" spans="4:4" x14ac:dyDescent="0.25">
      <c r="D3034" s="25"/>
    </row>
    <row r="3035" spans="4:4" x14ac:dyDescent="0.25">
      <c r="D3035" s="25"/>
    </row>
    <row r="3036" spans="4:4" x14ac:dyDescent="0.25">
      <c r="D3036" s="25"/>
    </row>
    <row r="3037" spans="4:4" x14ac:dyDescent="0.25">
      <c r="D3037" s="25"/>
    </row>
    <row r="3038" spans="4:4" x14ac:dyDescent="0.25">
      <c r="D3038" s="25"/>
    </row>
    <row r="3039" spans="4:4" x14ac:dyDescent="0.25">
      <c r="D3039" s="25"/>
    </row>
    <row r="3040" spans="4:4" x14ac:dyDescent="0.25">
      <c r="D3040" s="25"/>
    </row>
    <row r="3041" spans="4:4" x14ac:dyDescent="0.25">
      <c r="D3041" s="25"/>
    </row>
    <row r="3042" spans="4:4" x14ac:dyDescent="0.25">
      <c r="D3042" s="25"/>
    </row>
    <row r="3043" spans="4:4" x14ac:dyDescent="0.25">
      <c r="D3043" s="25"/>
    </row>
    <row r="3044" spans="4:4" x14ac:dyDescent="0.25">
      <c r="D3044" s="25"/>
    </row>
    <row r="3045" spans="4:4" x14ac:dyDescent="0.25">
      <c r="D3045" s="25"/>
    </row>
    <row r="3046" spans="4:4" x14ac:dyDescent="0.25">
      <c r="D3046" s="25"/>
    </row>
    <row r="3047" spans="4:4" x14ac:dyDescent="0.25">
      <c r="D3047" s="25"/>
    </row>
    <row r="3048" spans="4:4" x14ac:dyDescent="0.25">
      <c r="D3048" s="25"/>
    </row>
    <row r="3049" spans="4:4" x14ac:dyDescent="0.25">
      <c r="D3049" s="25"/>
    </row>
    <row r="3050" spans="4:4" x14ac:dyDescent="0.25">
      <c r="D3050" s="25"/>
    </row>
    <row r="3051" spans="4:4" x14ac:dyDescent="0.25">
      <c r="D3051" s="25"/>
    </row>
    <row r="3052" spans="4:4" x14ac:dyDescent="0.25">
      <c r="D3052" s="25"/>
    </row>
    <row r="3053" spans="4:4" x14ac:dyDescent="0.25">
      <c r="D3053" s="25"/>
    </row>
    <row r="3054" spans="4:4" x14ac:dyDescent="0.25">
      <c r="D3054" s="25"/>
    </row>
    <row r="3055" spans="4:4" x14ac:dyDescent="0.25">
      <c r="D3055" s="25"/>
    </row>
    <row r="3056" spans="4:4" x14ac:dyDescent="0.25">
      <c r="D3056" s="25"/>
    </row>
    <row r="3057" spans="4:4" x14ac:dyDescent="0.25">
      <c r="D3057" s="25"/>
    </row>
    <row r="3058" spans="4:4" x14ac:dyDescent="0.25">
      <c r="D3058" s="25"/>
    </row>
    <row r="3059" spans="4:4" x14ac:dyDescent="0.25">
      <c r="D3059" s="25"/>
    </row>
    <row r="3060" spans="4:4" x14ac:dyDescent="0.25">
      <c r="D3060" s="25"/>
    </row>
    <row r="3061" spans="4:4" x14ac:dyDescent="0.25">
      <c r="D3061" s="25"/>
    </row>
    <row r="3062" spans="4:4" x14ac:dyDescent="0.25">
      <c r="D3062" s="25"/>
    </row>
    <row r="3063" spans="4:4" x14ac:dyDescent="0.25">
      <c r="D3063" s="25"/>
    </row>
    <row r="3064" spans="4:4" x14ac:dyDescent="0.25">
      <c r="D3064" s="25"/>
    </row>
    <row r="3065" spans="4:4" x14ac:dyDescent="0.25">
      <c r="D3065" s="25"/>
    </row>
    <row r="3066" spans="4:4" x14ac:dyDescent="0.25">
      <c r="D3066" s="25"/>
    </row>
    <row r="3067" spans="4:4" x14ac:dyDescent="0.25">
      <c r="D3067" s="25"/>
    </row>
    <row r="3068" spans="4:4" x14ac:dyDescent="0.25">
      <c r="D3068" s="25"/>
    </row>
    <row r="3069" spans="4:4" x14ac:dyDescent="0.25">
      <c r="D3069" s="25"/>
    </row>
    <row r="3070" spans="4:4" x14ac:dyDescent="0.25">
      <c r="D3070" s="25"/>
    </row>
    <row r="3071" spans="4:4" x14ac:dyDescent="0.25">
      <c r="D3071" s="25"/>
    </row>
    <row r="3072" spans="4:4" x14ac:dyDescent="0.25">
      <c r="D3072" s="25"/>
    </row>
    <row r="3073" spans="4:4" x14ac:dyDescent="0.25">
      <c r="D3073" s="25"/>
    </row>
    <row r="3074" spans="4:4" x14ac:dyDescent="0.25">
      <c r="D3074" s="25"/>
    </row>
    <row r="3075" spans="4:4" x14ac:dyDescent="0.25">
      <c r="D3075" s="25"/>
    </row>
    <row r="3076" spans="4:4" x14ac:dyDescent="0.25">
      <c r="D3076" s="25"/>
    </row>
    <row r="3077" spans="4:4" x14ac:dyDescent="0.25">
      <c r="D3077" s="25"/>
    </row>
    <row r="3078" spans="4:4" x14ac:dyDescent="0.25">
      <c r="D3078" s="25"/>
    </row>
    <row r="3079" spans="4:4" x14ac:dyDescent="0.25">
      <c r="D3079" s="25"/>
    </row>
    <row r="3080" spans="4:4" x14ac:dyDescent="0.25">
      <c r="D3080" s="25"/>
    </row>
    <row r="3081" spans="4:4" x14ac:dyDescent="0.25">
      <c r="D3081" s="25"/>
    </row>
    <row r="3082" spans="4:4" x14ac:dyDescent="0.25">
      <c r="D3082" s="25"/>
    </row>
    <row r="3083" spans="4:4" x14ac:dyDescent="0.25">
      <c r="D3083" s="25"/>
    </row>
    <row r="3084" spans="4:4" x14ac:dyDescent="0.25">
      <c r="D3084" s="25"/>
    </row>
    <row r="3085" spans="4:4" x14ac:dyDescent="0.25">
      <c r="D3085" s="25"/>
    </row>
    <row r="3086" spans="4:4" x14ac:dyDescent="0.25">
      <c r="D3086" s="25"/>
    </row>
    <row r="3087" spans="4:4" x14ac:dyDescent="0.25">
      <c r="D3087" s="25"/>
    </row>
    <row r="3088" spans="4:4" x14ac:dyDescent="0.25">
      <c r="D3088" s="25"/>
    </row>
    <row r="3089" spans="4:4" x14ac:dyDescent="0.25">
      <c r="D3089" s="25"/>
    </row>
    <row r="3090" spans="4:4" x14ac:dyDescent="0.25">
      <c r="D3090" s="25"/>
    </row>
    <row r="3091" spans="4:4" x14ac:dyDescent="0.25">
      <c r="D3091" s="25"/>
    </row>
    <row r="3092" spans="4:4" x14ac:dyDescent="0.25">
      <c r="D3092" s="25"/>
    </row>
    <row r="3093" spans="4:4" x14ac:dyDescent="0.25">
      <c r="D3093" s="25"/>
    </row>
    <row r="3094" spans="4:4" x14ac:dyDescent="0.25">
      <c r="D3094" s="25"/>
    </row>
    <row r="3095" spans="4:4" x14ac:dyDescent="0.25">
      <c r="D3095" s="25"/>
    </row>
    <row r="3096" spans="4:4" x14ac:dyDescent="0.25">
      <c r="D3096" s="25"/>
    </row>
    <row r="3097" spans="4:4" x14ac:dyDescent="0.25">
      <c r="D3097" s="25"/>
    </row>
    <row r="3098" spans="4:4" x14ac:dyDescent="0.25">
      <c r="D3098" s="25"/>
    </row>
    <row r="3099" spans="4:4" x14ac:dyDescent="0.25">
      <c r="D3099" s="25"/>
    </row>
    <row r="3100" spans="4:4" x14ac:dyDescent="0.25">
      <c r="D3100" s="25"/>
    </row>
    <row r="3101" spans="4:4" x14ac:dyDescent="0.25">
      <c r="D3101" s="25"/>
    </row>
    <row r="3102" spans="4:4" x14ac:dyDescent="0.25">
      <c r="D3102" s="25"/>
    </row>
    <row r="3103" spans="4:4" x14ac:dyDescent="0.25">
      <c r="D3103" s="25"/>
    </row>
    <row r="3104" spans="4:4" x14ac:dyDescent="0.25">
      <c r="D3104" s="25"/>
    </row>
    <row r="3105" spans="4:4" x14ac:dyDescent="0.25">
      <c r="D3105" s="25"/>
    </row>
    <row r="3106" spans="4:4" x14ac:dyDescent="0.25">
      <c r="D3106" s="25"/>
    </row>
    <row r="3107" spans="4:4" x14ac:dyDescent="0.25">
      <c r="D3107" s="25"/>
    </row>
    <row r="3108" spans="4:4" x14ac:dyDescent="0.25">
      <c r="D3108" s="25"/>
    </row>
    <row r="3109" spans="4:4" x14ac:dyDescent="0.25">
      <c r="D3109" s="25"/>
    </row>
    <row r="3110" spans="4:4" x14ac:dyDescent="0.25">
      <c r="D3110" s="25"/>
    </row>
    <row r="3111" spans="4:4" x14ac:dyDescent="0.25">
      <c r="D3111" s="25"/>
    </row>
    <row r="3112" spans="4:4" x14ac:dyDescent="0.25">
      <c r="D3112" s="25"/>
    </row>
    <row r="3113" spans="4:4" x14ac:dyDescent="0.25">
      <c r="D3113" s="25"/>
    </row>
    <row r="3114" spans="4:4" x14ac:dyDescent="0.25">
      <c r="D3114" s="25"/>
    </row>
    <row r="3115" spans="4:4" x14ac:dyDescent="0.25">
      <c r="D3115" s="25"/>
    </row>
    <row r="3116" spans="4:4" x14ac:dyDescent="0.25">
      <c r="D3116" s="25"/>
    </row>
    <row r="3117" spans="4:4" x14ac:dyDescent="0.25">
      <c r="D3117" s="25"/>
    </row>
    <row r="3118" spans="4:4" x14ac:dyDescent="0.25">
      <c r="D3118" s="25"/>
    </row>
    <row r="3119" spans="4:4" x14ac:dyDescent="0.25">
      <c r="D3119" s="25"/>
    </row>
    <row r="3120" spans="4:4" x14ac:dyDescent="0.25">
      <c r="D3120" s="25"/>
    </row>
    <row r="3121" spans="4:4" x14ac:dyDescent="0.25">
      <c r="D3121" s="25"/>
    </row>
    <row r="3122" spans="4:4" x14ac:dyDescent="0.25">
      <c r="D3122" s="25"/>
    </row>
    <row r="3123" spans="4:4" x14ac:dyDescent="0.25">
      <c r="D3123" s="25"/>
    </row>
    <row r="3124" spans="4:4" x14ac:dyDescent="0.25">
      <c r="D3124" s="25"/>
    </row>
    <row r="3125" spans="4:4" x14ac:dyDescent="0.25">
      <c r="D3125" s="25"/>
    </row>
    <row r="3126" spans="4:4" x14ac:dyDescent="0.25">
      <c r="D3126" s="25"/>
    </row>
    <row r="3127" spans="4:4" x14ac:dyDescent="0.25">
      <c r="D3127" s="25"/>
    </row>
    <row r="3128" spans="4:4" x14ac:dyDescent="0.25">
      <c r="D3128" s="25"/>
    </row>
    <row r="3129" spans="4:4" x14ac:dyDescent="0.25">
      <c r="D3129" s="25"/>
    </row>
    <row r="3130" spans="4:4" x14ac:dyDescent="0.25">
      <c r="D3130" s="25"/>
    </row>
    <row r="3131" spans="4:4" x14ac:dyDescent="0.25">
      <c r="D3131" s="25"/>
    </row>
    <row r="3132" spans="4:4" x14ac:dyDescent="0.25">
      <c r="D3132" s="25"/>
    </row>
    <row r="3133" spans="4:4" x14ac:dyDescent="0.25">
      <c r="D3133" s="25"/>
    </row>
    <row r="3134" spans="4:4" x14ac:dyDescent="0.25">
      <c r="D3134" s="25"/>
    </row>
    <row r="3135" spans="4:4" x14ac:dyDescent="0.25">
      <c r="D3135" s="25"/>
    </row>
    <row r="3136" spans="4:4" x14ac:dyDescent="0.25">
      <c r="D3136" s="25"/>
    </row>
    <row r="3137" spans="4:4" x14ac:dyDescent="0.25">
      <c r="D3137" s="25"/>
    </row>
    <row r="3138" spans="4:4" x14ac:dyDescent="0.25">
      <c r="D3138" s="25"/>
    </row>
    <row r="3139" spans="4:4" x14ac:dyDescent="0.25">
      <c r="D3139" s="25"/>
    </row>
    <row r="3140" spans="4:4" x14ac:dyDescent="0.25">
      <c r="D3140" s="25"/>
    </row>
    <row r="3141" spans="4:4" x14ac:dyDescent="0.25">
      <c r="D3141" s="25"/>
    </row>
    <row r="3142" spans="4:4" x14ac:dyDescent="0.25">
      <c r="D3142" s="25"/>
    </row>
    <row r="3143" spans="4:4" x14ac:dyDescent="0.25">
      <c r="D3143" s="25"/>
    </row>
    <row r="3144" spans="4:4" x14ac:dyDescent="0.25">
      <c r="D3144" s="25"/>
    </row>
    <row r="3145" spans="4:4" x14ac:dyDescent="0.25">
      <c r="D3145" s="25"/>
    </row>
    <row r="3146" spans="4:4" x14ac:dyDescent="0.25">
      <c r="D3146" s="25"/>
    </row>
    <row r="3147" spans="4:4" x14ac:dyDescent="0.25">
      <c r="D3147" s="25"/>
    </row>
    <row r="3148" spans="4:4" x14ac:dyDescent="0.25">
      <c r="D3148" s="25"/>
    </row>
    <row r="3149" spans="4:4" x14ac:dyDescent="0.25">
      <c r="D3149" s="25"/>
    </row>
    <row r="3150" spans="4:4" x14ac:dyDescent="0.25">
      <c r="D3150" s="25"/>
    </row>
    <row r="3151" spans="4:4" x14ac:dyDescent="0.25">
      <c r="D3151" s="25"/>
    </row>
    <row r="3152" spans="4:4" x14ac:dyDescent="0.25">
      <c r="D3152" s="25"/>
    </row>
    <row r="3153" spans="4:4" x14ac:dyDescent="0.25">
      <c r="D3153" s="25"/>
    </row>
    <row r="3154" spans="4:4" x14ac:dyDescent="0.25">
      <c r="D3154" s="25"/>
    </row>
    <row r="3155" spans="4:4" x14ac:dyDescent="0.25">
      <c r="D3155" s="25"/>
    </row>
    <row r="3156" spans="4:4" x14ac:dyDescent="0.25">
      <c r="D3156" s="25"/>
    </row>
    <row r="3157" spans="4:4" x14ac:dyDescent="0.25">
      <c r="D3157" s="25"/>
    </row>
    <row r="3158" spans="4:4" x14ac:dyDescent="0.25">
      <c r="D3158" s="25"/>
    </row>
    <row r="3159" spans="4:4" x14ac:dyDescent="0.25">
      <c r="D3159" s="25"/>
    </row>
    <row r="3160" spans="4:4" x14ac:dyDescent="0.25">
      <c r="D3160" s="25"/>
    </row>
    <row r="3161" spans="4:4" x14ac:dyDescent="0.25">
      <c r="D3161" s="25"/>
    </row>
    <row r="3162" spans="4:4" x14ac:dyDescent="0.25">
      <c r="D3162" s="25"/>
    </row>
    <row r="3163" spans="4:4" x14ac:dyDescent="0.25">
      <c r="D3163" s="25"/>
    </row>
    <row r="3164" spans="4:4" x14ac:dyDescent="0.25">
      <c r="D3164" s="25"/>
    </row>
    <row r="3165" spans="4:4" x14ac:dyDescent="0.25">
      <c r="D3165" s="25"/>
    </row>
    <row r="3166" spans="4:4" x14ac:dyDescent="0.25">
      <c r="D3166" s="25"/>
    </row>
    <row r="3167" spans="4:4" x14ac:dyDescent="0.25">
      <c r="D3167" s="25"/>
    </row>
    <row r="3168" spans="4:4" x14ac:dyDescent="0.25">
      <c r="D3168" s="25"/>
    </row>
    <row r="3169" spans="4:4" x14ac:dyDescent="0.25">
      <c r="D3169" s="25"/>
    </row>
    <row r="3170" spans="4:4" x14ac:dyDescent="0.25">
      <c r="D3170" s="25"/>
    </row>
    <row r="3171" spans="4:4" x14ac:dyDescent="0.25">
      <c r="D3171" s="25"/>
    </row>
    <row r="3172" spans="4:4" x14ac:dyDescent="0.25">
      <c r="D3172" s="25"/>
    </row>
    <row r="3173" spans="4:4" x14ac:dyDescent="0.25">
      <c r="D3173" s="25"/>
    </row>
    <row r="3174" spans="4:4" x14ac:dyDescent="0.25">
      <c r="D3174" s="25"/>
    </row>
    <row r="3175" spans="4:4" x14ac:dyDescent="0.25">
      <c r="D3175" s="25"/>
    </row>
    <row r="3176" spans="4:4" x14ac:dyDescent="0.25">
      <c r="D3176" s="25"/>
    </row>
    <row r="3177" spans="4:4" x14ac:dyDescent="0.25">
      <c r="D3177" s="25"/>
    </row>
    <row r="3178" spans="4:4" x14ac:dyDescent="0.25">
      <c r="D3178" s="25"/>
    </row>
    <row r="3179" spans="4:4" x14ac:dyDescent="0.25">
      <c r="D3179" s="25"/>
    </row>
    <row r="3180" spans="4:4" x14ac:dyDescent="0.25">
      <c r="D3180" s="25"/>
    </row>
    <row r="3181" spans="4:4" x14ac:dyDescent="0.25">
      <c r="D3181" s="25"/>
    </row>
    <row r="3182" spans="4:4" x14ac:dyDescent="0.25">
      <c r="D3182" s="25"/>
    </row>
    <row r="3183" spans="4:4" x14ac:dyDescent="0.25">
      <c r="D3183" s="25"/>
    </row>
    <row r="3184" spans="4:4" x14ac:dyDescent="0.25">
      <c r="D3184" s="25"/>
    </row>
    <row r="3185" spans="4:4" x14ac:dyDescent="0.25">
      <c r="D3185" s="25"/>
    </row>
    <row r="3186" spans="4:4" x14ac:dyDescent="0.25">
      <c r="D3186" s="25"/>
    </row>
    <row r="3187" spans="4:4" x14ac:dyDescent="0.25">
      <c r="D3187" s="25"/>
    </row>
    <row r="3188" spans="4:4" x14ac:dyDescent="0.25">
      <c r="D3188" s="25"/>
    </row>
    <row r="3189" spans="4:4" x14ac:dyDescent="0.25">
      <c r="D3189" s="25"/>
    </row>
    <row r="3190" spans="4:4" x14ac:dyDescent="0.25">
      <c r="D3190" s="25"/>
    </row>
    <row r="3191" spans="4:4" x14ac:dyDescent="0.25">
      <c r="D3191" s="25"/>
    </row>
    <row r="3192" spans="4:4" x14ac:dyDescent="0.25">
      <c r="D3192" s="25"/>
    </row>
    <row r="3193" spans="4:4" x14ac:dyDescent="0.25">
      <c r="D3193" s="25"/>
    </row>
    <row r="3194" spans="4:4" x14ac:dyDescent="0.25">
      <c r="D3194" s="25"/>
    </row>
    <row r="3195" spans="4:4" x14ac:dyDescent="0.25">
      <c r="D3195" s="25"/>
    </row>
    <row r="3196" spans="4:4" x14ac:dyDescent="0.25">
      <c r="D3196" s="25"/>
    </row>
    <row r="3197" spans="4:4" x14ac:dyDescent="0.25">
      <c r="D3197" s="25"/>
    </row>
    <row r="3198" spans="4:4" x14ac:dyDescent="0.25">
      <c r="D3198" s="25"/>
    </row>
    <row r="3199" spans="4:4" x14ac:dyDescent="0.25">
      <c r="D3199" s="25"/>
    </row>
    <row r="3200" spans="4:4" x14ac:dyDescent="0.25">
      <c r="D3200" s="25"/>
    </row>
    <row r="3201" spans="4:4" x14ac:dyDescent="0.25">
      <c r="D3201" s="25"/>
    </row>
    <row r="3202" spans="4:4" x14ac:dyDescent="0.25">
      <c r="D3202" s="25"/>
    </row>
    <row r="3203" spans="4:4" x14ac:dyDescent="0.25">
      <c r="D3203" s="25"/>
    </row>
    <row r="3204" spans="4:4" x14ac:dyDescent="0.25">
      <c r="D3204" s="25"/>
    </row>
    <row r="3205" spans="4:4" x14ac:dyDescent="0.25">
      <c r="D3205" s="25"/>
    </row>
    <row r="3206" spans="4:4" x14ac:dyDescent="0.25">
      <c r="D3206" s="25"/>
    </row>
    <row r="3207" spans="4:4" x14ac:dyDescent="0.25">
      <c r="D3207" s="25"/>
    </row>
    <row r="3208" spans="4:4" x14ac:dyDescent="0.25">
      <c r="D3208" s="25"/>
    </row>
    <row r="3209" spans="4:4" x14ac:dyDescent="0.25">
      <c r="D3209" s="25"/>
    </row>
    <row r="3210" spans="4:4" x14ac:dyDescent="0.25">
      <c r="D3210" s="25"/>
    </row>
    <row r="3211" spans="4:4" x14ac:dyDescent="0.25">
      <c r="D3211" s="25"/>
    </row>
    <row r="3212" spans="4:4" x14ac:dyDescent="0.25">
      <c r="D3212" s="25"/>
    </row>
    <row r="3213" spans="4:4" x14ac:dyDescent="0.25">
      <c r="D3213" s="25"/>
    </row>
    <row r="3214" spans="4:4" x14ac:dyDescent="0.25">
      <c r="D3214" s="25"/>
    </row>
    <row r="3215" spans="4:4" x14ac:dyDescent="0.25">
      <c r="D3215" s="25"/>
    </row>
    <row r="3216" spans="4:4" x14ac:dyDescent="0.25">
      <c r="D3216" s="25"/>
    </row>
    <row r="3217" spans="4:4" x14ac:dyDescent="0.25">
      <c r="D3217" s="25"/>
    </row>
    <row r="3218" spans="4:4" x14ac:dyDescent="0.25">
      <c r="D3218" s="25"/>
    </row>
    <row r="3219" spans="4:4" x14ac:dyDescent="0.25">
      <c r="D3219" s="25"/>
    </row>
    <row r="3220" spans="4:4" x14ac:dyDescent="0.25">
      <c r="D3220" s="25"/>
    </row>
    <row r="3221" spans="4:4" x14ac:dyDescent="0.25">
      <c r="D3221" s="25"/>
    </row>
    <row r="3222" spans="4:4" x14ac:dyDescent="0.25">
      <c r="D3222" s="25"/>
    </row>
    <row r="3223" spans="4:4" x14ac:dyDescent="0.25">
      <c r="D3223" s="25"/>
    </row>
    <row r="3224" spans="4:4" x14ac:dyDescent="0.25">
      <c r="D3224" s="25"/>
    </row>
    <row r="3225" spans="4:4" x14ac:dyDescent="0.25">
      <c r="D3225" s="25"/>
    </row>
    <row r="3226" spans="4:4" x14ac:dyDescent="0.25">
      <c r="D3226" s="25"/>
    </row>
    <row r="3227" spans="4:4" x14ac:dyDescent="0.25">
      <c r="D3227" s="25"/>
    </row>
    <row r="3228" spans="4:4" x14ac:dyDescent="0.25">
      <c r="D3228" s="25"/>
    </row>
    <row r="3229" spans="4:4" x14ac:dyDescent="0.25">
      <c r="D3229" s="25"/>
    </row>
    <row r="3230" spans="4:4" x14ac:dyDescent="0.25">
      <c r="D3230" s="25"/>
    </row>
    <row r="3231" spans="4:4" x14ac:dyDescent="0.25">
      <c r="D3231" s="25"/>
    </row>
    <row r="3232" spans="4:4" x14ac:dyDescent="0.25">
      <c r="D3232" s="25"/>
    </row>
    <row r="3233" spans="4:4" x14ac:dyDescent="0.25">
      <c r="D3233" s="25"/>
    </row>
    <row r="3234" spans="4:4" x14ac:dyDescent="0.25">
      <c r="D3234" s="25"/>
    </row>
    <row r="3235" spans="4:4" x14ac:dyDescent="0.25">
      <c r="D3235" s="25"/>
    </row>
    <row r="3236" spans="4:4" x14ac:dyDescent="0.25">
      <c r="D3236" s="25"/>
    </row>
    <row r="3237" spans="4:4" x14ac:dyDescent="0.25">
      <c r="D3237" s="25"/>
    </row>
    <row r="3238" spans="4:4" x14ac:dyDescent="0.25">
      <c r="D3238" s="25"/>
    </row>
    <row r="3239" spans="4:4" x14ac:dyDescent="0.25">
      <c r="D3239" s="25"/>
    </row>
    <row r="3240" spans="4:4" x14ac:dyDescent="0.25">
      <c r="D3240" s="25"/>
    </row>
    <row r="3241" spans="4:4" x14ac:dyDescent="0.25">
      <c r="D3241" s="25"/>
    </row>
    <row r="3242" spans="4:4" x14ac:dyDescent="0.25">
      <c r="D3242" s="25"/>
    </row>
  </sheetData>
  <sheetProtection algorithmName="SHA-512" hashValue="IrcNCkoN5Ge4A1jQaIhb6Njvy9tks3q6Nqh1WwG9UQ1udIzWCdfZJ7AqyNByEv7evEkMUNx2Ob2xBFY5LMxWoQ==" saltValue="vW53oANxpKjjmZi8ifL8jg==" spinCount="100000" sheet="1" objects="1" scenarios="1" selectLockedCells="1"/>
  <mergeCells count="1">
    <mergeCell ref="A3:C3"/>
  </mergeCells>
  <pageMargins left="0.25" right="0.2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3001E489290C468D01DACFB8C91942" ma:contentTypeVersion="12" ma:contentTypeDescription="Create a new document." ma:contentTypeScope="" ma:versionID="c59abc1008f6c00f2ea7738c837ae4fe">
  <xsd:schema xmlns:xsd="http://www.w3.org/2001/XMLSchema" xmlns:xs="http://www.w3.org/2001/XMLSchema" xmlns:p="http://schemas.microsoft.com/office/2006/metadata/properties" xmlns:ns1="http://schemas.microsoft.com/sharepoint/v3" targetNamespace="http://schemas.microsoft.com/office/2006/metadata/properties" ma:root="true" ma:fieldsID="cd4457e2903a8ceff04ca3266a6e9f77" ns1:_="">
    <xsd:import namespace="http://schemas.microsoft.com/sharepoint/v3"/>
    <xsd:element name="properties">
      <xsd:complexType>
        <xsd:sequence>
          <xsd:element name="documentManagement">
            <xsd:complexType>
              <xsd:all>
                <xsd:element ref="ns1:_dlc_Exempt"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Exempt from Policy" ma:hidden="true" ma:internalName="_dlc_Exempt" ma:readOnly="true">
      <xsd:simpleType>
        <xsd:restriction base="dms:Unknown"/>
      </xsd:simpleType>
    </xsd:element>
    <xsd:element name="AverageRating" ma:index="9" nillable="true" ma:displayName="Rating (0-5)" ma:decimals="2" ma:description="Average value of all the ratings that have been submitted" ma:internalName="AverageRating" ma:readOnly="true">
      <xsd:simpleType>
        <xsd:restriction base="dms:Number"/>
      </xsd:simpleType>
    </xsd:element>
    <xsd:element name="RatingCount" ma:index="10" nillable="true" ma:displayName="Number of Ratings" ma:decimals="0" ma:description="Number of ratings submitted" ma:internalName="RatingCount" ma:readOnly="true">
      <xsd:simpleType>
        <xsd:restriction base="dms:Number"/>
      </xsd:simpleType>
    </xsd:element>
    <xsd:element name="RatedBy" ma:index="11"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User ratings" ma:description="User ratings for the item" ma:hidden="true" ma:internalName="Ratings">
      <xsd:simpleType>
        <xsd:restriction base="dms:Note"/>
      </xsd:simpleType>
    </xsd:element>
    <xsd:element name="LikesCount" ma:index="13" nillable="true" ma:displayName="Number of Likes" ma:internalName="LikesCount">
      <xsd:simpleType>
        <xsd:restriction base="dms:Unknown"/>
      </xsd:simpleType>
    </xsd:element>
    <xsd:element name="LikedBy" ma:index="14"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Document</p:Name>
  <p:Description/>
  <p:Statement/>
  <p:PolicyItems>
    <p:PolicyItem featureId="Microsoft.Office.RecordsManagement.PolicyFeatures.PolicyAudit" staticId="0x0101004C3001E489290C468D01DACFB8C91942|8138272" UniqueId="42ad47a9-5020-4163-b4e1-5859bb9ed965">
      <p:Name>Auditing</p:Name>
      <p:Description>Audits user actions on documents and list items to the Audit Log.</p:Description>
      <p:CustomData>
        <Audit>
          <Update/>
          <View/>
          <CheckInOut/>
          <MoveCopy/>
          <DeleteRestore/>
        </Audit>
      </p:CustomData>
    </p:PolicyItem>
  </p:PolicyItems>
</p:Policy>
</file>

<file path=customXml/itemProps1.xml><?xml version="1.0" encoding="utf-8"?>
<ds:datastoreItem xmlns:ds="http://schemas.openxmlformats.org/officeDocument/2006/customXml" ds:itemID="{11AE2CFD-1A94-4ACB-BA71-2F40B076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59BE6B-CBBC-4BC7-83B2-1184C148B963}">
  <ds:schemaRefs>
    <ds:schemaRef ds:uri="http://purl.org/dc/elements/1.1/"/>
    <ds:schemaRef ds:uri="http://schemas.microsoft.com/office/2006/documentManagement/types"/>
    <ds:schemaRef ds:uri="http://schemas.microsoft.com/office/2006/metadata/properties"/>
    <ds:schemaRef ds:uri="http://purl.org/dc/dcmitype/"/>
    <ds:schemaRef ds:uri="http://schemas.microsoft.com/sharepoint/v3"/>
    <ds:schemaRef ds:uri="http://schemas.openxmlformats.org/package/2006/metadata/core-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7000D8C-4313-4415-9CCD-CF19B504CD47}">
  <ds:schemaRefs>
    <ds:schemaRef ds:uri="http://schemas.microsoft.com/sharepoint/v3/contenttype/forms"/>
  </ds:schemaRefs>
</ds:datastoreItem>
</file>

<file path=customXml/itemProps4.xml><?xml version="1.0" encoding="utf-8"?>
<ds:datastoreItem xmlns:ds="http://schemas.openxmlformats.org/officeDocument/2006/customXml" ds:itemID="{60096D12-4BF7-4AA7-AD88-AAD90C8EF90D}">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FY 2018 Hospice </vt:lpstr>
      <vt:lpstr>FY 2018 No Quality Data </vt:lpstr>
      <vt:lpstr>Provider Instructions</vt:lpstr>
      <vt:lpstr>CBSA list</vt:lpstr>
      <vt:lpstr>'CBSA list'!Print_Area</vt:lpstr>
      <vt:lpstr>'FY 2018 Hospice '!Print_Area</vt:lpstr>
      <vt:lpstr>'FY 2018 No Quality Data '!Print_Area</vt:lpstr>
    </vt:vector>
  </TitlesOfParts>
  <Company>National Government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Brzozowski</dc:creator>
  <cp:lastModifiedBy>CSI</cp:lastModifiedBy>
  <cp:lastPrinted>2018-09-24T12:22:04Z</cp:lastPrinted>
  <dcterms:created xsi:type="dcterms:W3CDTF">2017-10-02T16:43:28Z</dcterms:created>
  <dcterms:modified xsi:type="dcterms:W3CDTF">2018-12-17T16:39:44Z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0x0101004C3001E489290C468D01DACFB8C91942</vt:lpwstr>
  </property>
</Properties>
</file>