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A84060\Desktop\"/>
    </mc:Choice>
  </mc:AlternateContent>
  <bookViews>
    <workbookView xWindow="0" yWindow="0" windowWidth="15360" windowHeight="8595" tabRatio="859"/>
  </bookViews>
  <sheets>
    <sheet name="FY 2019 Hospice " sheetId="1" r:id="rId1"/>
    <sheet name="FY 2019 No Quality Data " sheetId="3" r:id="rId2"/>
    <sheet name="Provider Instructions" sheetId="4" r:id="rId3"/>
    <sheet name="CBSA list" sheetId="2" r:id="rId4"/>
  </sheets>
  <definedNames>
    <definedName name="_xlnm.Print_Area" localSheetId="3">'CBSA list'!$A$1:$E$466</definedName>
    <definedName name="_xlnm.Print_Area" localSheetId="1">'FY 2019 No Quality Data '!$A$1:$H$38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8" i="3" l="1"/>
  <c r="G38" i="3"/>
  <c r="E38" i="3"/>
  <c r="D38" i="3"/>
  <c r="C38" i="3"/>
  <c r="B38" i="3"/>
  <c r="E37" i="3"/>
  <c r="D37" i="3"/>
  <c r="C37" i="3"/>
  <c r="E36" i="3"/>
  <c r="D36" i="3"/>
  <c r="C36" i="3"/>
  <c r="E35" i="3"/>
  <c r="D35" i="3"/>
  <c r="C35" i="3"/>
  <c r="E34" i="3"/>
  <c r="D34" i="3"/>
  <c r="C34" i="3"/>
  <c r="E33" i="3"/>
  <c r="D33" i="3"/>
  <c r="C33" i="3"/>
  <c r="E32" i="3"/>
  <c r="D32" i="3"/>
  <c r="C32" i="3"/>
  <c r="E31" i="3"/>
  <c r="D31" i="3"/>
  <c r="C31" i="3"/>
  <c r="E30" i="3"/>
  <c r="D30" i="3"/>
  <c r="C30" i="3"/>
  <c r="E29" i="3"/>
  <c r="D29" i="3"/>
  <c r="C29" i="3"/>
  <c r="E28" i="3"/>
  <c r="D28" i="3"/>
  <c r="C28" i="3"/>
  <c r="C25" i="3"/>
  <c r="A21" i="3"/>
  <c r="A20" i="3"/>
  <c r="A17" i="3"/>
  <c r="H15" i="3"/>
  <c r="G15" i="3"/>
  <c r="F15" i="3"/>
  <c r="E15" i="3"/>
  <c r="D15" i="3"/>
  <c r="C15" i="3"/>
  <c r="H13" i="3"/>
  <c r="G13" i="3"/>
  <c r="F13" i="3"/>
  <c r="E13" i="3"/>
  <c r="D13" i="3"/>
  <c r="C13" i="3"/>
  <c r="G6" i="3"/>
  <c r="F5" i="3"/>
  <c r="H38" i="1"/>
  <c r="G38" i="1"/>
  <c r="E38" i="1"/>
  <c r="D38" i="1"/>
  <c r="C38" i="1"/>
  <c r="B38" i="1"/>
  <c r="E37" i="1"/>
  <c r="D37" i="1"/>
  <c r="C37" i="1"/>
  <c r="E36" i="1"/>
  <c r="D36" i="1"/>
  <c r="C36" i="1"/>
  <c r="E35" i="1"/>
  <c r="D35" i="1"/>
  <c r="C35" i="1"/>
  <c r="E34" i="1"/>
  <c r="D34" i="1"/>
  <c r="C34" i="1"/>
  <c r="E33" i="1"/>
  <c r="D33" i="1"/>
  <c r="C33" i="1"/>
  <c r="E32" i="1"/>
  <c r="D32" i="1"/>
  <c r="C32" i="1"/>
  <c r="E31" i="1"/>
  <c r="D31" i="1"/>
  <c r="C31" i="1"/>
  <c r="E30" i="1"/>
  <c r="D30" i="1"/>
  <c r="C30" i="1"/>
  <c r="E29" i="1"/>
  <c r="D29" i="1"/>
  <c r="C29" i="1"/>
  <c r="E28" i="1"/>
  <c r="D28" i="1"/>
  <c r="C28" i="1"/>
  <c r="C25" i="1"/>
  <c r="A21" i="1"/>
  <c r="A20" i="1"/>
  <c r="A17" i="1"/>
  <c r="H15" i="1"/>
  <c r="G15" i="1"/>
  <c r="F15" i="1"/>
  <c r="E15" i="1"/>
  <c r="D15" i="1"/>
  <c r="C15" i="1"/>
  <c r="H13" i="1"/>
  <c r="G13" i="1"/>
  <c r="F13" i="1"/>
  <c r="E13" i="1"/>
  <c r="D13" i="1"/>
  <c r="C13" i="1"/>
  <c r="G6" i="1"/>
  <c r="F5" i="1"/>
</calcChain>
</file>

<file path=xl/sharedStrings.xml><?xml version="1.0" encoding="utf-8"?>
<sst xmlns="http://schemas.openxmlformats.org/spreadsheetml/2006/main" count="1038" uniqueCount="536">
  <si>
    <t>Input data only in yellow highlighted boxes:</t>
  </si>
  <si>
    <t>DCN</t>
  </si>
  <si>
    <t>CBSA #</t>
  </si>
  <si>
    <t>CBSA Code</t>
  </si>
  <si>
    <t>Name</t>
  </si>
  <si>
    <t>Wage Index</t>
  </si>
  <si>
    <t>ALABAMA</t>
  </si>
  <si>
    <t>ALASKA</t>
  </si>
  <si>
    <t>ARIZONA</t>
  </si>
  <si>
    <t>ARKANSAS</t>
  </si>
  <si>
    <t>CALIFORNIA</t>
  </si>
  <si>
    <t>COLORADO</t>
  </si>
  <si>
    <t>CONNECTICUT</t>
  </si>
  <si>
    <r>
      <t>DELAWARE</t>
    </r>
    <r>
      <rPr>
        <vertAlign val="superscript"/>
        <sz val="11"/>
        <color rgb="FF000000"/>
        <rFont val="Calibri"/>
        <family val="2"/>
        <scheme val="minor"/>
      </rPr>
      <t>1</t>
    </r>
  </si>
  <si>
    <t>----------</t>
  </si>
  <si>
    <r>
      <t>1</t>
    </r>
    <r>
      <rPr>
        <sz val="11"/>
        <color rgb="FF000000"/>
        <rFont val="Calibri"/>
        <family val="2"/>
        <scheme val="minor"/>
      </rPr>
      <t xml:space="preserve">There are no rural areas in the State. </t>
    </r>
  </si>
  <si>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</si>
  <si>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</si>
  <si>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</si>
  <si>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</si>
  <si>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</si>
  <si>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</si>
  <si>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</si>
  <si>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</si>
  <si>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</si>
  <si>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</si>
  <si>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</si>
  <si>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</si>
  <si>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</si>
  <si>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</si>
  <si>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</si>
  <si>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</si>
  <si>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</si>
  <si>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</si>
  <si>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</si>
  <si>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</si>
  <si>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</si>
  <si>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r>
      <t>NEW JERSEY</t>
    </r>
    <r>
      <rPr>
        <vertAlign val="superscript"/>
        <sz val="11"/>
        <color rgb="FF000000"/>
        <rFont val="Calibri"/>
        <family val="2"/>
        <scheme val="minor"/>
      </rPr>
      <t>1</t>
    </r>
  </si>
  <si>
    <t>NEW MEXICO</t>
  </si>
  <si>
    <t>NEW YORK</t>
  </si>
  <si>
    <t>NORTH CAROLINA</t>
  </si>
  <si>
    <t>NORTH DAKOTA</t>
  </si>
  <si>
    <t>OHIO</t>
  </si>
  <si>
    <t>OKLAHOMA</t>
  </si>
  <si>
    <t>OREGON</t>
  </si>
  <si>
    <t>PENNSYLVANIA</t>
  </si>
  <si>
    <t>PUERTO RICO</t>
  </si>
  <si>
    <t>SOUTH CAROLINA</t>
  </si>
  <si>
    <t>SOUTH DAKOTA</t>
  </si>
  <si>
    <t>TENNESSEE</t>
  </si>
  <si>
    <t>TEXAS</t>
  </si>
  <si>
    <t>UTAH</t>
  </si>
  <si>
    <t>VERMONT</t>
  </si>
  <si>
    <t>VIRGIN ISLANDS</t>
  </si>
  <si>
    <t>VIRGINIA</t>
  </si>
  <si>
    <t>WASHINGTON</t>
  </si>
  <si>
    <t>WEST VIRGINIA</t>
  </si>
  <si>
    <t>WISCONSIN</t>
  </si>
  <si>
    <t>WYOMING</t>
  </si>
  <si>
    <t>GUAM</t>
  </si>
  <si>
    <t>Abilene, TX</t>
  </si>
  <si>
    <t>Urban</t>
  </si>
  <si>
    <t>Aguadilla-Isabela, PR</t>
  </si>
  <si>
    <t>Akron, OH</t>
  </si>
  <si>
    <t>Albany, GA</t>
  </si>
  <si>
    <t>Albany, OR</t>
  </si>
  <si>
    <t>Albany-Schenectady-Troy, NY</t>
  </si>
  <si>
    <t>Albuquerque, NM</t>
  </si>
  <si>
    <t>Alexandria, LA</t>
  </si>
  <si>
    <t>Allentown-Bethlehem-Easton, PA-NJ</t>
  </si>
  <si>
    <t>Altoona, PA</t>
  </si>
  <si>
    <t>Amarillo, TX</t>
  </si>
  <si>
    <t>Ames, IA</t>
  </si>
  <si>
    <t>Anaheim-Santa Ana-Irvine, CA</t>
  </si>
  <si>
    <t>Anchorage, AK</t>
  </si>
  <si>
    <t>Ann Arbor, MI</t>
  </si>
  <si>
    <t>Anniston-Oxford-Jacksonville, AL</t>
  </si>
  <si>
    <t>Appleton, WI</t>
  </si>
  <si>
    <t>Arecibo, PR</t>
  </si>
  <si>
    <t>Asheville, NC</t>
  </si>
  <si>
    <t>Athens-Clarke County, GA</t>
  </si>
  <si>
    <t>Atlanta-Sandy Springs-Roswell, GA</t>
  </si>
  <si>
    <t>Atlantic City-Hammonton, NJ</t>
  </si>
  <si>
    <t>Auburn-Opelika, AL</t>
  </si>
  <si>
    <t>Augusta-Richmond County, GA-SC</t>
  </si>
  <si>
    <t>Austin-Round Rock, TX</t>
  </si>
  <si>
    <t>Bakersfield, CA</t>
  </si>
  <si>
    <t>Baltimore-Columbia-Towson, MD</t>
  </si>
  <si>
    <t>Bangor, ME</t>
  </si>
  <si>
    <t>Barnstable Town, MA</t>
  </si>
  <si>
    <t>Baton Rouge, LA</t>
  </si>
  <si>
    <t>Battle Creek, MI</t>
  </si>
  <si>
    <t>Bay City, MI</t>
  </si>
  <si>
    <t>Beaumont-Port Arthur, TX</t>
  </si>
  <si>
    <t>Beckley, WV</t>
  </si>
  <si>
    <t>Bellingham, WA</t>
  </si>
  <si>
    <t>Bend-Redmond, OR</t>
  </si>
  <si>
    <t>Billings, MT</t>
  </si>
  <si>
    <t>Binghamton, NY</t>
  </si>
  <si>
    <t>Birmingham-Hoover, AL</t>
  </si>
  <si>
    <t>Bismarck, ND</t>
  </si>
  <si>
    <t>Blacksburg-Christiansburg-Radford, VA</t>
  </si>
  <si>
    <t>Bloomington, IL</t>
  </si>
  <si>
    <t>Bloomington, IN</t>
  </si>
  <si>
    <t>Bloomsburg-Berwick, PA</t>
  </si>
  <si>
    <t>Boise City, ID</t>
  </si>
  <si>
    <t>Boston, MA</t>
  </si>
  <si>
    <t>Boulder, CO</t>
  </si>
  <si>
    <t>Bowling Green, KY</t>
  </si>
  <si>
    <t>Bremerton-Silverdale, WA</t>
  </si>
  <si>
    <t>Bridgeport-Stamford-Norwalk, CT</t>
  </si>
  <si>
    <t>Brownsville-Harlingen, TX</t>
  </si>
  <si>
    <t>Brunswick, GA</t>
  </si>
  <si>
    <t>Buffalo-Cheektowaga-Niagara Falls, NY</t>
  </si>
  <si>
    <t>Burlington, NC</t>
  </si>
  <si>
    <t>Burlington-South Burlington, VT</t>
  </si>
  <si>
    <t>California-Lexington Park, MD</t>
  </si>
  <si>
    <t>Cambridge-Newton-Framingham, MA</t>
  </si>
  <si>
    <t>Camden, NJ</t>
  </si>
  <si>
    <t>Canton-Massillon, OH</t>
  </si>
  <si>
    <t>Cape Coral-Fort Myers, FL</t>
  </si>
  <si>
    <t>Cape Girardeau, MO-IL</t>
  </si>
  <si>
    <t>Carbondale-Marion, IL</t>
  </si>
  <si>
    <t>Carson City, NV</t>
  </si>
  <si>
    <t>Casper, WY</t>
  </si>
  <si>
    <t>Cedar Rapids, IA</t>
  </si>
  <si>
    <t>Chambersburg-Waynesboro, PA</t>
  </si>
  <si>
    <t>Champaign-Urbana, IL</t>
  </si>
  <si>
    <t>Charleston, WV</t>
  </si>
  <si>
    <t>Charleston-North Charleston, SC</t>
  </si>
  <si>
    <t>Charlotte-Concord-Gastonia, NC-SC</t>
  </si>
  <si>
    <t>Charlottesville, VA</t>
  </si>
  <si>
    <t>Chattanooga, TN-GA</t>
  </si>
  <si>
    <t>Cheyenne, WY</t>
  </si>
  <si>
    <t>Chicago-Naperville-Arlington Heights, IL</t>
  </si>
  <si>
    <t>Chico, CA</t>
  </si>
  <si>
    <t>Cincinnati, OH-KY-IN</t>
  </si>
  <si>
    <t>Clarksville, TN-KY</t>
  </si>
  <si>
    <t>Cleveland, TN</t>
  </si>
  <si>
    <t>Cleveland-Elyria, OH</t>
  </si>
  <si>
    <t>Coeur d'Alene, ID</t>
  </si>
  <si>
    <t>College Station-Bryan, TX</t>
  </si>
  <si>
    <t>Colorado Springs, CO</t>
  </si>
  <si>
    <t>Columbia, MO</t>
  </si>
  <si>
    <t>Columbia, SC</t>
  </si>
  <si>
    <t>Columbus, GA-AL</t>
  </si>
  <si>
    <t>Columbus, IN</t>
  </si>
  <si>
    <t>Columbus, OH</t>
  </si>
  <si>
    <t>Corpus Christi, TX</t>
  </si>
  <si>
    <t>Corvallis, OR</t>
  </si>
  <si>
    <t>Crestview-Fort Walton Beach-Destin, FL</t>
  </si>
  <si>
    <t>Cumberland, MD-WV</t>
  </si>
  <si>
    <t>Dallas-Plano-Irving, TX</t>
  </si>
  <si>
    <t>Dalton, GA</t>
  </si>
  <si>
    <t>Danville, IL</t>
  </si>
  <si>
    <t>Daphne-Fairhope-Foley, AL</t>
  </si>
  <si>
    <t>Davenport-Moline-Rock Island, IA-IL</t>
  </si>
  <si>
    <t>Dayton, OH</t>
  </si>
  <si>
    <t>Decatur, AL</t>
  </si>
  <si>
    <t>Decatur, IL</t>
  </si>
  <si>
    <t>Deltona-Daytona Beach-Ormond Beach, FL</t>
  </si>
  <si>
    <t>Denver-Aurora-Lakewood, CO</t>
  </si>
  <si>
    <t>Des Moines-West Des Moines, IA</t>
  </si>
  <si>
    <t>Detroit-Dearborn-Livonia, MI</t>
  </si>
  <si>
    <t>Dothan, AL</t>
  </si>
  <si>
    <t>Dover, DE</t>
  </si>
  <si>
    <t>Dubuque, IA</t>
  </si>
  <si>
    <t>Duluth, MN-WI</t>
  </si>
  <si>
    <t>Durham-Chapel Hill, NC</t>
  </si>
  <si>
    <t>Dutchess County-Putnam County, NY</t>
  </si>
  <si>
    <t>East Stroudsburg, PA</t>
  </si>
  <si>
    <t>Eau Claire, WI</t>
  </si>
  <si>
    <t>El Centro, CA</t>
  </si>
  <si>
    <t>Elgin, IL</t>
  </si>
  <si>
    <t>Elizabethtown-Fort Knox, KY</t>
  </si>
  <si>
    <t>Elkhart-Goshen, IN</t>
  </si>
  <si>
    <t>Elmira, NY</t>
  </si>
  <si>
    <t>El Paso, TX</t>
  </si>
  <si>
    <t>Enid, OK</t>
  </si>
  <si>
    <t>Erie, PA</t>
  </si>
  <si>
    <t>Eugene, OR</t>
  </si>
  <si>
    <t>Evansville, IN-KY</t>
  </si>
  <si>
    <t>Fairbanks, AK</t>
  </si>
  <si>
    <t>Fargo, ND-MN</t>
  </si>
  <si>
    <t>Farmington, NM</t>
  </si>
  <si>
    <t>Fayetteville, NC</t>
  </si>
  <si>
    <t>Fayetteville-Springdale-Rogers, AR-MO</t>
  </si>
  <si>
    <t>Flagstaff, AZ</t>
  </si>
  <si>
    <t>Flint, MI</t>
  </si>
  <si>
    <t>Florence, SC</t>
  </si>
  <si>
    <t>Florence-Muscle Shoals, AL</t>
  </si>
  <si>
    <t>Fond du Lac, WI</t>
  </si>
  <si>
    <t>Fort Collins, CO</t>
  </si>
  <si>
    <t>Fort Lauderdale-Pompano Beach-Deerfield Beach, FL</t>
  </si>
  <si>
    <t>Fort Smith, AR-OK</t>
  </si>
  <si>
    <t>Fort Wayne, IN</t>
  </si>
  <si>
    <t>Fort Worth-Arlington, TX</t>
  </si>
  <si>
    <t>Fresno, CA</t>
  </si>
  <si>
    <t>Gadsden, AL</t>
  </si>
  <si>
    <t>Gainesville, FL</t>
  </si>
  <si>
    <t>Gainesville, GA</t>
  </si>
  <si>
    <t>Gary, IN</t>
  </si>
  <si>
    <t>Gettysburg, PA</t>
  </si>
  <si>
    <t>Glens Falls, NY</t>
  </si>
  <si>
    <t>Goldsboro, NC</t>
  </si>
  <si>
    <t>Grand Forks, ND-MN</t>
  </si>
  <si>
    <t>Grand Island, NE</t>
  </si>
  <si>
    <t>Grand Junction, CO</t>
  </si>
  <si>
    <t>Grand Rapids-Wyoming, MI</t>
  </si>
  <si>
    <t>Grants Pass, OR</t>
  </si>
  <si>
    <t>Great Falls, MT</t>
  </si>
  <si>
    <t>Greeley, CO</t>
  </si>
  <si>
    <t>Green Bay, WI</t>
  </si>
  <si>
    <t>Greensboro-High Point, NC</t>
  </si>
  <si>
    <t>Greenville, NC</t>
  </si>
  <si>
    <t>Greenville-Anderson-Mauldin, SC</t>
  </si>
  <si>
    <t>Guayama, PR</t>
  </si>
  <si>
    <t>Gulfport-Biloxi-Pascagoula, MS</t>
  </si>
  <si>
    <t>Hagerstown-Martinsburg, MD-WV</t>
  </si>
  <si>
    <t>Hammond, LA</t>
  </si>
  <si>
    <t>Hanford-Corcoran, CA</t>
  </si>
  <si>
    <t>Harrisburg-Carlisle, PA</t>
  </si>
  <si>
    <t>Harrisonburg, VA</t>
  </si>
  <si>
    <t>Hartford-West Hartford-East Hartford, CT</t>
  </si>
  <si>
    <t>Hattiesburg, MS</t>
  </si>
  <si>
    <t>Hickory-Lenoir-Morganton, NC</t>
  </si>
  <si>
    <t>Hilton Head Island-Bluffton-Beaufort, SC</t>
  </si>
  <si>
    <t>Hinesville-Fort Stewart, GA</t>
  </si>
  <si>
    <t>Homosassa Springs, FL</t>
  </si>
  <si>
    <t>Hot Springs, AR</t>
  </si>
  <si>
    <t>Houma-Thibodaux, LA</t>
  </si>
  <si>
    <t>Houston-The Woodlands-Sugar Land, TX</t>
  </si>
  <si>
    <t>Huntington-Ashland, WV-KY-OH</t>
  </si>
  <si>
    <t>Huntsville, AL</t>
  </si>
  <si>
    <t>Idaho Falls, ID</t>
  </si>
  <si>
    <t>Indianapolis-Carmel-Anderson, IN</t>
  </si>
  <si>
    <t>Iowa City, IA</t>
  </si>
  <si>
    <t>Ithaca, NY</t>
  </si>
  <si>
    <t>Jackson, MI</t>
  </si>
  <si>
    <t>Jackson, MS</t>
  </si>
  <si>
    <t>Jackson, TN</t>
  </si>
  <si>
    <t>Jacksonville, FL</t>
  </si>
  <si>
    <t>Jacksonville, NC</t>
  </si>
  <si>
    <t>Janesville-Beloit, WI</t>
  </si>
  <si>
    <t>Jefferson City, MO</t>
  </si>
  <si>
    <t>Johnson City, TN</t>
  </si>
  <si>
    <t>Johnstown, PA</t>
  </si>
  <si>
    <t>Jonesboro, AR</t>
  </si>
  <si>
    <t>Joplin, MO</t>
  </si>
  <si>
    <t>Kahului-Wailuku-Lahaina, HI</t>
  </si>
  <si>
    <t>Kalamazoo-Portage, MI</t>
  </si>
  <si>
    <t>Kankakee, IL</t>
  </si>
  <si>
    <t>Kansas City, MO-KS</t>
  </si>
  <si>
    <t>Kennewick-Richland, WA</t>
  </si>
  <si>
    <t>Killeen-Temple, TX</t>
  </si>
  <si>
    <t>Kingsport-Bristol-Bristol, TN-VA</t>
  </si>
  <si>
    <t>Kingston, NY</t>
  </si>
  <si>
    <t>Knoxville, TN</t>
  </si>
  <si>
    <t>Kokomo, IN</t>
  </si>
  <si>
    <t>La Crosse-Onalaska, WI-MN</t>
  </si>
  <si>
    <t>Lafayette, LA</t>
  </si>
  <si>
    <t>Lafayette-West Lafayette, IN</t>
  </si>
  <si>
    <t>Lake Charles, LA</t>
  </si>
  <si>
    <t>Lake County-Kenosha County, IL-WI</t>
  </si>
  <si>
    <t>Lake Havasu City-Kingman, AZ</t>
  </si>
  <si>
    <t>Lakeland-Winter Haven, FL</t>
  </si>
  <si>
    <t>Lancaster, PA</t>
  </si>
  <si>
    <t>Lansing-East Lansing, MI</t>
  </si>
  <si>
    <t>Laredo, TX</t>
  </si>
  <si>
    <t>Las Cruces, NM</t>
  </si>
  <si>
    <t>Las Vegas-Henderson-Paradise, NV</t>
  </si>
  <si>
    <t>Lawrence, KS</t>
  </si>
  <si>
    <t>Lawton, OK</t>
  </si>
  <si>
    <t>Lebanon, PA</t>
  </si>
  <si>
    <t>Lewiston, ID-WA</t>
  </si>
  <si>
    <t>Lewiston-Auburn, ME</t>
  </si>
  <si>
    <t>Lexington-Fayette, KY</t>
  </si>
  <si>
    <t>Lima, OH</t>
  </si>
  <si>
    <t>Lincoln, NE</t>
  </si>
  <si>
    <t>Little Rock-North Little Rock-Conway, AR</t>
  </si>
  <si>
    <t>Logan, UT-ID</t>
  </si>
  <si>
    <t>Longview, TX</t>
  </si>
  <si>
    <t>Longview, WA</t>
  </si>
  <si>
    <t>Los Angeles-Long Beach-Glendale, CA</t>
  </si>
  <si>
    <t>Louisville/Jefferson County, KY-IN</t>
  </si>
  <si>
    <t>Lubbock, TX</t>
  </si>
  <si>
    <t>Lynchburg, VA</t>
  </si>
  <si>
    <t>Madera, CA</t>
  </si>
  <si>
    <t>Madison, WI</t>
  </si>
  <si>
    <t>Manchester-Nashua, NH</t>
  </si>
  <si>
    <t>Manhattan, KS</t>
  </si>
  <si>
    <t>Mankato-North Mankato, MN</t>
  </si>
  <si>
    <t>Mansfield, OH</t>
  </si>
  <si>
    <t>Mayagüez, PR</t>
  </si>
  <si>
    <t>McAllen-Edinburg-Mission, TX</t>
  </si>
  <si>
    <t>Medford, OR</t>
  </si>
  <si>
    <t>Memphis, TN-MS-AR</t>
  </si>
  <si>
    <t>Merced, CA</t>
  </si>
  <si>
    <t>Miami-Miami Beach-Kendall, FL</t>
  </si>
  <si>
    <t>Michigan City-La Porte, IN</t>
  </si>
  <si>
    <t>Midland, MI</t>
  </si>
  <si>
    <t>Midland, TX</t>
  </si>
  <si>
    <t>Milwaukee-Waukesha-West Allis, WI</t>
  </si>
  <si>
    <t>Minneapolis-St. Paul-Bloomington, MN-WI</t>
  </si>
  <si>
    <t>Missoula, MT</t>
  </si>
  <si>
    <t>Mobile, AL</t>
  </si>
  <si>
    <t>Modesto, CA</t>
  </si>
  <si>
    <t>Monroe, LA</t>
  </si>
  <si>
    <t>Monroe, MI</t>
  </si>
  <si>
    <t>Montgomery, AL</t>
  </si>
  <si>
    <t>Montgomery County-Bucks County-Chester County, PA</t>
  </si>
  <si>
    <t>Morgantown, WV</t>
  </si>
  <si>
    <t>Morristown, TN</t>
  </si>
  <si>
    <t>Mount Vernon-Anacortes, WA</t>
  </si>
  <si>
    <t>Muncie, IN</t>
  </si>
  <si>
    <t>Muskegon, MI</t>
  </si>
  <si>
    <t>Myrtle Beach-Conway-North Myrtle Beach, SC-NC</t>
  </si>
  <si>
    <t>Napa, CA</t>
  </si>
  <si>
    <t>Naples-Immokalee-Marco Island, FL</t>
  </si>
  <si>
    <t>Nashville-Davidson--Murfreesboro--Franklin, TN</t>
  </si>
  <si>
    <t>Nassau County-Suffolk County, NY</t>
  </si>
  <si>
    <t>Newark, NJ-PA</t>
  </si>
  <si>
    <t>New Bern, NC</t>
  </si>
  <si>
    <t>New Haven-Milford, CT</t>
  </si>
  <si>
    <t>New Orleans-Metairie, LA</t>
  </si>
  <si>
    <t>New York-Jersey City-White Plains, NY-NJ</t>
  </si>
  <si>
    <t>Niles-Benton Harbor, MI</t>
  </si>
  <si>
    <t>North Port-Sarasota-Bradenton, FL</t>
  </si>
  <si>
    <t>Norwich-New London, CT</t>
  </si>
  <si>
    <t>Oakland-Hayward-Berkeley, CA</t>
  </si>
  <si>
    <t>Ocala, FL</t>
  </si>
  <si>
    <t>Ocean City, NJ</t>
  </si>
  <si>
    <t>Odessa, TX</t>
  </si>
  <si>
    <t>Ogden-Clearfield, UT</t>
  </si>
  <si>
    <t>Oklahoma City, OK</t>
  </si>
  <si>
    <t>Olympia-Tumwater, WA</t>
  </si>
  <si>
    <t>Omaha-Council Bluffs, NE-IA</t>
  </si>
  <si>
    <t>Orlando-Kissimmee-Sanford, FL</t>
  </si>
  <si>
    <t>Oshkosh-Neenah, WI</t>
  </si>
  <si>
    <t>Owensboro, KY</t>
  </si>
  <si>
    <t>Oxnard-Thousand Oaks-Ventura, CA</t>
  </si>
  <si>
    <t>Palm Bay-Melbourne-Titusville, FL</t>
  </si>
  <si>
    <t>Panama City, FL</t>
  </si>
  <si>
    <t>Parkersburg-Vienna, WV</t>
  </si>
  <si>
    <t>Pensacola-Ferry Pass-Brent, FL</t>
  </si>
  <si>
    <t>Peoria, IL</t>
  </si>
  <si>
    <t>Philadelphia, PA</t>
  </si>
  <si>
    <t>Phoenix-Mesa-Scottsdale, AZ</t>
  </si>
  <si>
    <t>Pine Bluff, AR</t>
  </si>
  <si>
    <t>Pittsburgh, PA</t>
  </si>
  <si>
    <t>Pittsfield, MA</t>
  </si>
  <si>
    <t>Pocatello, ID</t>
  </si>
  <si>
    <t>Ponce, PR</t>
  </si>
  <si>
    <t>Portland-South Portland, ME</t>
  </si>
  <si>
    <t>Portland-Vancouver-Hillsboro, OR-WA</t>
  </si>
  <si>
    <t>Port St. Lucie, FL</t>
  </si>
  <si>
    <t>Prescott, AZ</t>
  </si>
  <si>
    <t>Providence-Warwick, RI-MA</t>
  </si>
  <si>
    <t>Provo-Orem, UT</t>
  </si>
  <si>
    <t>Pueblo, CO</t>
  </si>
  <si>
    <t>Punta Gorda, FL</t>
  </si>
  <si>
    <t>Racine, WI</t>
  </si>
  <si>
    <t>Raleigh, NC</t>
  </si>
  <si>
    <t>Rapid City, SD</t>
  </si>
  <si>
    <t>Reading, PA</t>
  </si>
  <si>
    <t>Redding, CA</t>
  </si>
  <si>
    <t>Reno, NV</t>
  </si>
  <si>
    <t>Richmond, VA</t>
  </si>
  <si>
    <t>Riverside-San Bernardino-Ontario, CA</t>
  </si>
  <si>
    <t>Roanoke, VA</t>
  </si>
  <si>
    <t>Rochester, MN</t>
  </si>
  <si>
    <t>Rochester, NY</t>
  </si>
  <si>
    <t>Rockford, IL</t>
  </si>
  <si>
    <t>Rockingham County-Strafford County, NH</t>
  </si>
  <si>
    <t>Rocky Mount, NC</t>
  </si>
  <si>
    <t>Rome, GA</t>
  </si>
  <si>
    <t>Sacramento--Roseville--Arden-Arcade, CA</t>
  </si>
  <si>
    <t>Saginaw, MI</t>
  </si>
  <si>
    <t>St. Cloud, MN</t>
  </si>
  <si>
    <t>St. George, UT</t>
  </si>
  <si>
    <t>St. Joseph, MO-KS</t>
  </si>
  <si>
    <t>St. Louis, MO-IL</t>
  </si>
  <si>
    <t>Salem, OR</t>
  </si>
  <si>
    <t>Salinas, CA</t>
  </si>
  <si>
    <t>Salisbury, MD-DE</t>
  </si>
  <si>
    <t>Salt Lake City, UT</t>
  </si>
  <si>
    <t>San Angelo, TX</t>
  </si>
  <si>
    <t>San Antonio-New Braunfels, TX</t>
  </si>
  <si>
    <t>San Diego-Carlsbad, CA</t>
  </si>
  <si>
    <t>San Francisco-Redwood City-South San Francisco, CA</t>
  </si>
  <si>
    <t>San Germán, PR</t>
  </si>
  <si>
    <t>San Jose-Sunnyvale-Santa Clara, CA</t>
  </si>
  <si>
    <t>San Juan-Carolina-Caguas, PR</t>
  </si>
  <si>
    <t>San Luis Obispo-Paso Robles-Arroyo Grande, CA</t>
  </si>
  <si>
    <t>San Rafael, CA</t>
  </si>
  <si>
    <t>Santa Cruz-Watsonville, CA</t>
  </si>
  <si>
    <t>Santa Fe, NM</t>
  </si>
  <si>
    <t>Santa Maria-Santa Barbara, CA</t>
  </si>
  <si>
    <t>Santa Rosa, CA</t>
  </si>
  <si>
    <t>Savannah, GA</t>
  </si>
  <si>
    <t>Scranton--Wilkes-Barre--Hazleton, PA</t>
  </si>
  <si>
    <t>Seattle-Bellevue-Everett, WA</t>
  </si>
  <si>
    <t>Sebastian-Vero Beach, FL</t>
  </si>
  <si>
    <t>Sebring, FL</t>
  </si>
  <si>
    <t>Sheboygan, WI</t>
  </si>
  <si>
    <t>Sherman-Denison, TX</t>
  </si>
  <si>
    <t>Shreveport-Bossier City, LA</t>
  </si>
  <si>
    <t>Sierra Vista-Douglas, AZ</t>
  </si>
  <si>
    <t>Silver Spring-Frederick-Rockville, MD</t>
  </si>
  <si>
    <t>Sioux City, IA-NE-SD</t>
  </si>
  <si>
    <t>Sioux Falls, SD</t>
  </si>
  <si>
    <t>South Bend-Mishawaka, IN-MI</t>
  </si>
  <si>
    <t>Spartanburg, SC</t>
  </si>
  <si>
    <t>Spokane-Spokane Valley, WA</t>
  </si>
  <si>
    <t>Springfield, IL</t>
  </si>
  <si>
    <t>Springfield, MA</t>
  </si>
  <si>
    <t>Springfield, MO</t>
  </si>
  <si>
    <t>Springfield, OH</t>
  </si>
  <si>
    <t>State College, PA</t>
  </si>
  <si>
    <t>Staunton-Waynesboro, VA</t>
  </si>
  <si>
    <t>Stockton-Lodi, CA</t>
  </si>
  <si>
    <t>Sumter, SC</t>
  </si>
  <si>
    <t>Syracuse, NY</t>
  </si>
  <si>
    <t>Tacoma-Lakewood, WA</t>
  </si>
  <si>
    <t>Tallahassee, FL</t>
  </si>
  <si>
    <t>Tampa-St. Petersburg-Clearwater, FL</t>
  </si>
  <si>
    <t>Terre Haute, IN</t>
  </si>
  <si>
    <t>Texarkana, TX-AR</t>
  </si>
  <si>
    <t>The Villages, FL</t>
  </si>
  <si>
    <t>Toledo, OH</t>
  </si>
  <si>
    <t>Topeka, KS</t>
  </si>
  <si>
    <t>Trenton, NJ</t>
  </si>
  <si>
    <t>Tucson, AZ</t>
  </si>
  <si>
    <t>Tulsa, OK</t>
  </si>
  <si>
    <t>Tuscaloosa, AL</t>
  </si>
  <si>
    <t>Tyler, TX</t>
  </si>
  <si>
    <t>Urban Honolulu, HI</t>
  </si>
  <si>
    <t>Utica-Rome, NY</t>
  </si>
  <si>
    <t>Valdosta, GA</t>
  </si>
  <si>
    <t>Vallejo-Fairfield, CA</t>
  </si>
  <si>
    <t>Victoria, TX</t>
  </si>
  <si>
    <t>Vineland-Bridgeton, NJ</t>
  </si>
  <si>
    <t>Virginia Beach-Norfolk-Newport News, VA-NC</t>
  </si>
  <si>
    <t>Visalia-Porterville, CA</t>
  </si>
  <si>
    <t>Waco, TX</t>
  </si>
  <si>
    <t>Walla Walla, WA</t>
  </si>
  <si>
    <t>Warner Robins, GA</t>
  </si>
  <si>
    <t>Warren-Troy-Farmington Hills, MI</t>
  </si>
  <si>
    <t>Washington-Arlington-Alexandria, DC-VA-MD-WV</t>
  </si>
  <si>
    <t>Waterloo-Cedar Falls, IA</t>
  </si>
  <si>
    <t>Watertown-Fort Drum, NY</t>
  </si>
  <si>
    <t>Wausau, WI</t>
  </si>
  <si>
    <t>Weirton-Steubenville, WV-OH</t>
  </si>
  <si>
    <t>Wenatchee, WA</t>
  </si>
  <si>
    <t>West Palm Beach-Boca Raton-Delray Beach, FL</t>
  </si>
  <si>
    <t>Wheeling, WV-OH</t>
  </si>
  <si>
    <t>Wichita, KS</t>
  </si>
  <si>
    <t>Wichita Falls, TX</t>
  </si>
  <si>
    <t>Williamsport, PA</t>
  </si>
  <si>
    <t>Wilmington, DE-MD-NJ</t>
  </si>
  <si>
    <t>Wilmington, NC</t>
  </si>
  <si>
    <t>Winchester, VA-WV</t>
  </si>
  <si>
    <t>Winston-Salem, NC</t>
  </si>
  <si>
    <t>Worcester, MA-CT</t>
  </si>
  <si>
    <t>Yakima, WA</t>
  </si>
  <si>
    <t>York-Hanover, PA</t>
  </si>
  <si>
    <t>Youngstown-Warren-Boardman, OH-PA</t>
  </si>
  <si>
    <t>Yuba City, CA</t>
  </si>
  <si>
    <t>Yuma, AZ</t>
  </si>
  <si>
    <t>Area:</t>
  </si>
  <si>
    <t>CBSA associated wage index:</t>
  </si>
  <si>
    <t>Level of care revenue codes:</t>
  </si>
  <si>
    <t>Rev code billed units:</t>
  </si>
  <si>
    <t>Total National Rate</t>
  </si>
  <si>
    <t>Labor Share</t>
  </si>
  <si>
    <t>Non-Labor Share</t>
  </si>
  <si>
    <t>Payment per rev code:</t>
  </si>
  <si>
    <t>Date of death</t>
  </si>
  <si>
    <t>EOL span</t>
  </si>
  <si>
    <t>x CHC rate</t>
  </si>
  <si>
    <t>2% reduction</t>
  </si>
  <si>
    <t>Reimb pge 31</t>
  </si>
  <si>
    <t>Wage adjusted rates:</t>
  </si>
  <si>
    <r>
      <rPr>
        <b/>
        <sz val="11"/>
        <color theme="1"/>
        <rFont val="Calibri"/>
        <family val="2"/>
        <scheme val="minor"/>
      </rPr>
      <t>651</t>
    </r>
    <r>
      <rPr>
        <sz val="11"/>
        <color theme="1"/>
        <rFont val="Calibri"/>
        <family val="2"/>
        <scheme val="minor"/>
      </rPr>
      <t xml:space="preserve"> Routine Home Care Days 1 - 60</t>
    </r>
  </si>
  <si>
    <r>
      <rPr>
        <b/>
        <sz val="11"/>
        <color theme="1"/>
        <rFont val="Calibri"/>
        <family val="2"/>
        <scheme val="minor"/>
      </rPr>
      <t>651</t>
    </r>
    <r>
      <rPr>
        <sz val="11"/>
        <color theme="1"/>
        <rFont val="Calibri"/>
        <family val="2"/>
        <scheme val="minor"/>
      </rPr>
      <t xml:space="preserve"> Routine Home Care Days 61+</t>
    </r>
  </si>
  <si>
    <r>
      <rPr>
        <b/>
        <sz val="11"/>
        <color theme="1"/>
        <rFont val="Calibri"/>
        <family val="2"/>
        <scheme val="minor"/>
      </rPr>
      <t>655</t>
    </r>
    <r>
      <rPr>
        <sz val="11"/>
        <color theme="1"/>
        <rFont val="Calibri"/>
        <family val="2"/>
        <scheme val="minor"/>
      </rPr>
      <t xml:space="preserve"> Inpatient Respite </t>
    </r>
  </si>
  <si>
    <r>
      <rPr>
        <b/>
        <sz val="11"/>
        <color theme="1"/>
        <rFont val="Calibri"/>
        <family val="2"/>
        <scheme val="minor"/>
      </rPr>
      <t>656</t>
    </r>
    <r>
      <rPr>
        <sz val="11"/>
        <color theme="1"/>
        <rFont val="Calibri"/>
        <family val="2"/>
        <scheme val="minor"/>
      </rPr>
      <t xml:space="preserve"> General Inpatient</t>
    </r>
  </si>
  <si>
    <r>
      <rPr>
        <b/>
        <sz val="11"/>
        <color theme="1"/>
        <rFont val="Calibri"/>
        <family val="2"/>
        <scheme val="minor"/>
      </rPr>
      <t>652</t>
    </r>
    <r>
      <rPr>
        <sz val="11"/>
        <color theme="1"/>
        <rFont val="Calibri"/>
        <family val="2"/>
        <scheme val="minor"/>
      </rPr>
      <t xml:space="preserve"> Continuous Home Care per 24 HOUR  DAY</t>
    </r>
  </si>
  <si>
    <r>
      <rPr>
        <b/>
        <sz val="11"/>
        <color theme="1"/>
        <rFont val="Calibri"/>
        <family val="2"/>
        <scheme val="minor"/>
      </rPr>
      <t>652</t>
    </r>
    <r>
      <rPr>
        <sz val="11"/>
        <color theme="1"/>
        <rFont val="Calibri"/>
        <family val="2"/>
        <scheme val="minor"/>
      </rPr>
      <t xml:space="preserve"> Continuous Home Care 
per HOUR</t>
    </r>
  </si>
  <si>
    <t>-------------------------------------------------------------------------------------------------------------------------------------------------------</t>
  </si>
  <si>
    <t>N/A</t>
  </si>
  <si>
    <t>Effective 01/01/16, Medicare implemented service intensity add-on (SIA) payments for hospice social worker and nursing visits provided during the end of life (EOL).  The EOL SIA add-on payment applies to revenue code 055x with G0299 and/or rev code 056x (excludes 0569 and PM modifier), within 7 days of the date of death provided during a routine home care (RHC) level of care.  The EOL SIA payment is made in addition to the per diem rate for the RHC level of care and equals the Continuous Home Care (CHC) hourly rate multiplied by the hours of nursing/social work service (for at least 15 minutes and up to 4 hours total) that occurred on a RHC day during the last seven days of life.</t>
  </si>
  <si>
    <t>Line level payment calculation for EOL SIA payments</t>
  </si>
  <si>
    <t>Cell B5 - DCN - not required but helpful to have</t>
  </si>
  <si>
    <t xml:space="preserve">Enter claim information into the yellow highlighted fields only: </t>
  </si>
  <si>
    <t>Level of Care payment rate calculation steps:</t>
  </si>
  <si>
    <t xml:space="preserve">Provider Payment </t>
  </si>
  <si>
    <t>Sequestration Reduction (value code 73)</t>
  </si>
  <si>
    <t>Hospice pricer wage adjusted level of care payment calculation</t>
  </si>
  <si>
    <t>Cell C14 - Rev code 651 billed units - Routine Home Care Days 1-60</t>
  </si>
  <si>
    <t>Cell D14 - Rev code 651 billed units - Routine Home Care Days 61 and greater</t>
  </si>
  <si>
    <t>Cell E14 - Rev code 652 billed units - Continuous Home Care per HOUR</t>
  </si>
  <si>
    <t xml:space="preserve">Cell F14 - Rev code 655 billed units - Inpatient Respite Care </t>
  </si>
  <si>
    <t xml:space="preserve">Cell G14 - Rev code 656 billed units - General Inpatient Care </t>
  </si>
  <si>
    <t xml:space="preserve">Cell H14 - Rev code 652 billed units - Continuous Home Care per 24 HOUR DAY </t>
  </si>
  <si>
    <t>CMS CR 10631</t>
  </si>
  <si>
    <t>FY 2019 Hospice Wage Index</t>
  </si>
  <si>
    <r>
      <t>RHODE ISLAND</t>
    </r>
    <r>
      <rPr>
        <vertAlign val="superscript"/>
        <sz val="11"/>
        <color rgb="FF000000"/>
        <rFont val="Arial"/>
        <family val="2"/>
      </rPr>
      <t>1</t>
    </r>
  </si>
  <si>
    <t>Macon-Bibb County, GA</t>
  </si>
  <si>
    <t>Twin Falls, Idaho</t>
  </si>
  <si>
    <t xml:space="preserve">Rural </t>
  </si>
  <si>
    <r>
      <t xml:space="preserve">FY 2019 HOSPICE PAYMENT RATE CALCULATOR
</t>
    </r>
    <r>
      <rPr>
        <b/>
        <sz val="12"/>
        <color rgb="FFFF0000"/>
        <rFont val="Calibri"/>
        <family val="2"/>
        <scheme val="minor"/>
      </rPr>
      <t>Penalty Reduction for Hospice Agencies that DO NOT Submit Required Quality Data (IOM 30.2.1)</t>
    </r>
    <r>
      <rPr>
        <b/>
        <sz val="12"/>
        <color rgb="FF0070C0"/>
        <rFont val="Calibri"/>
        <family val="2"/>
        <scheme val="minor"/>
      </rPr>
      <t xml:space="preserve">
Claim dates of service 10/01/18 thru 09/30/19</t>
    </r>
  </si>
  <si>
    <t>FY 2019 HOSPICE PAYMENT RATE CALCULATOR
Claim dates of service 10/01/18 thru 09/30/19</t>
  </si>
  <si>
    <t>Determine which calculation sheet applies to your claim.  
- The 'FY Hospice' is for calculating both the wage adjusted level of care payment using the current fiscal year payment rates, and the line level payment for the End of Life Service Intensity Add-on (EOL SIA).
- The 'FY No Quality Data' is used for calculating the above referenced hospice payments to agencies that did not submit required quality data and are therefore under a 2 percentage point reduction for the fiscal year.</t>
  </si>
  <si>
    <t>Additional payments for Physican Services from Cell H38 (if applicable)</t>
  </si>
  <si>
    <t>Disclaimer: this is an estimate only and may not match exactly due to rounding inconsistencies with the Hospice pricer</t>
  </si>
  <si>
    <t>Physician Services</t>
  </si>
  <si>
    <t>DATE</t>
  </si>
  <si>
    <t>UNITS</t>
  </si>
  <si>
    <t>Include Sequestration</t>
  </si>
  <si>
    <t>Excludes Sequestration</t>
  </si>
  <si>
    <r>
      <t xml:space="preserve">Cell B6 - CBSA # - required. Found in value code 61 and/or G8. 
</t>
    </r>
    <r>
      <rPr>
        <b/>
        <sz val="11"/>
        <color theme="1"/>
        <rFont val="Calibri"/>
        <family val="2"/>
        <scheme val="minor"/>
      </rPr>
      <t>NOTE:</t>
    </r>
    <r>
      <rPr>
        <sz val="11"/>
        <color theme="1"/>
        <rFont val="Calibri"/>
        <family val="2"/>
        <scheme val="minor"/>
      </rPr>
      <t xml:space="preserve"> </t>
    </r>
    <r>
      <rPr>
        <i/>
        <sz val="11"/>
        <color theme="1"/>
        <rFont val="Calibri"/>
        <family val="2"/>
        <scheme val="minor"/>
      </rPr>
      <t xml:space="preserve"> If cells F5 and G6 are not updated when the CBSA# is entered, there is an error in the entry. Double check, make sure there are no spaces and the correct CBSA# is being entered. </t>
    </r>
  </si>
  <si>
    <t>The hospice pricer wage adjusted level of care payment calculation is displayed in cell B17</t>
  </si>
  <si>
    <t xml:space="preserve">If applicable, enter additional payments: </t>
  </si>
  <si>
    <t>Cell B18 - EOL SIA payment calculated below in cell C38</t>
  </si>
  <si>
    <t>Cell B19 - Physician services (rev code 657) from cell H38</t>
  </si>
  <si>
    <t>Sequestration reduction will be displayed in cell B20</t>
  </si>
  <si>
    <t>Provider reimbursement will be displayed in cell B21</t>
  </si>
  <si>
    <t>Calculation for each line level EOL SIA payment is displayed in cells C28 through E37</t>
  </si>
  <si>
    <t>The wage adjusted SIA payment amount is displayed in cell C38.  Enter this amount in cell B18 to calculate the provider payment inclusive of the add-on.</t>
  </si>
  <si>
    <t>Cells G28 - G37 - Enter the Medicare payment amounts for physician services on the claim</t>
  </si>
  <si>
    <t>The cumulative total for physician services is displayed in cell H38. Enter this amount in cell B19 to calculate the provider payment inclusive of the physician services</t>
  </si>
  <si>
    <t>Enter beneficiary date of death in cell C24 using MM/DD/YY format.  The EOL span is calculated and displayed in cell C25</t>
  </si>
  <si>
    <r>
      <t xml:space="preserve">Enter line item date for services eligible for add-on payment in cells A28 - A37 as applicable. 
</t>
    </r>
    <r>
      <rPr>
        <b/>
        <sz val="11"/>
        <color theme="1"/>
        <rFont val="Calibri"/>
        <family val="2"/>
        <scheme val="minor"/>
      </rPr>
      <t>Important Note:</t>
    </r>
    <r>
      <rPr>
        <i/>
        <sz val="11"/>
        <color theme="1"/>
        <rFont val="Calibri"/>
        <family val="2"/>
        <scheme val="minor"/>
      </rPr>
      <t xml:space="preserve"> In the FISS system, the EOL SIA payment is displayed on the first applicable visit line for that date.</t>
    </r>
  </si>
  <si>
    <t>Enter units billed for services eligible for add-on payment by date in cells B28 - B37.  
Remember: the EOL SIA payment is stored on the first applicable visit line for that date</t>
  </si>
  <si>
    <t>Additional payments for EOL SIA from cell C38 (if applicable)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</si>
</sst>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164" formatCode="0.0000"/>
    <numFmt numFmtId="165" formatCode="0.0000_)"/>
    <numFmt numFmtId="166" formatCode="m/d;@"/>
    <numFmt numFmtId="167" formatCode="0.00_)"/>
    <numFmt numFmtId="168" formatCode="&quot;$&quot;#,##0.00"/>
  </numFmts>
  <fonts count="30"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vertAlign val="superscript"/>
      <sz val="11"/>
      <color rgb="FF000000"/>
      <name val="Calibri"/>
      <family val="2"/>
      <scheme val="minor"/>
    </font>
    <font>
      <sz val="11"/>
      <color rgb="FF000000"/>
      <name val="Calibri"/>
      <family val="2"/>
      <scheme val="minor"/>
    </font>
    <font>
      <i/>
      <sz val="11"/>
      <color theme="1"/>
      <name val="Calibri"/>
      <family val="2"/>
      <scheme val="minor"/>
    </font>
    <font>
      <sz val="10"/>
      <color theme="1"/>
      <name val="Calibri"/>
      <family val="2"/>
      <scheme val="minor"/>
    </font>
    <font>
      <u val="doubleAccounting"/>
      <sz val="11"/>
      <color theme="1"/>
      <name val="Calibri"/>
      <family val="2"/>
      <scheme val="minor"/>
    </font>
    <font>
      <i/>
      <sz val="10"/>
      <color theme="1"/>
      <name val="Calibri"/>
      <family val="2"/>
      <scheme val="minor"/>
    </font>
    <font>
      <b/>
      <sz val="12"/>
      <color rgb="FF0070C0"/>
      <name val="Calibri"/>
      <family val="2"/>
      <scheme val="minor"/>
    </font>
    <font>
      <b/>
      <sz val="12"/>
      <name val="Calibri"/>
      <family val="2"/>
      <scheme val="minor"/>
    </font>
    <font>
      <sz val="11"/>
      <color indexed="12"/>
      <name val="Calibri"/>
      <family val="2"/>
      <scheme val="minor"/>
    </font>
    <font>
      <b/>
      <u val="doubleAccounting"/>
      <sz val="12"/>
      <color rgb="FF0070C0"/>
      <name val="Calibri"/>
      <family val="2"/>
      <scheme val="minor"/>
    </font>
    <font>
      <b/>
      <sz val="12"/>
      <color rgb="FFFF0000"/>
      <name val="Calibri"/>
      <family val="2"/>
      <scheme val="minor"/>
    </font>
    <font>
      <i/>
      <sz val="14"/>
      <color theme="1"/>
      <name val="Calibri"/>
      <family val="2"/>
      <scheme val="minor"/>
    </font>
    <font>
      <sz val="14"/>
      <color theme="1"/>
      <name val="Calibri"/>
      <family val="2"/>
      <scheme val="minor"/>
    </font>
    <font>
      <b/>
      <sz val="14"/>
      <color rgb="FF0070C0"/>
      <name val="Calibri"/>
      <family val="2"/>
      <scheme val="minor"/>
    </font>
    <font>
      <b/>
      <sz val="12"/>
      <color theme="1"/>
      <name val="Calibri"/>
      <family val="2"/>
      <scheme val="minor"/>
    </font>
    <font>
      <sz val="12"/>
      <color theme="1"/>
      <name val="Calibri"/>
      <family val="2"/>
      <scheme val="minor"/>
    </font>
    <font>
      <sz val="12"/>
      <name val="Calibri"/>
      <family val="2"/>
      <scheme val="minor"/>
    </font>
    <font>
      <sz val="11"/>
      <color rgb="FF000000"/>
      <name val="Arial"/>
      <family val="2"/>
    </font>
    <font>
      <vertAlign val="superscript"/>
      <sz val="11"/>
      <color rgb="FF000000"/>
      <name val="Arial"/>
      <family val="2"/>
    </font>
    <font>
      <sz val="8"/>
      <name val="Tahoma"/>
      <family val="2"/>
    </font>
    <font>
      <i/>
      <sz val="11"/>
      <color rgb="FFC00000"/>
      <name val="Calibri"/>
      <family val="2"/>
      <scheme val="minor"/>
    </font>
    <font>
      <b/>
      <i/>
      <u val="doubleAccounting"/>
      <sz val="12"/>
      <color rgb="FF0070C0"/>
      <name val="Calibri"/>
      <family val="2"/>
      <scheme val="minor"/>
    </font>
    <font>
      <sz val="12"/>
      <color rgb="FFC00000"/>
      <name val="Calibri"/>
      <family val="2"/>
      <scheme val="minor"/>
    </font>
    <font>
      <b/>
      <sz val="11"/>
      <color rgb="FFC00000"/>
      <name val="Calibri"/>
      <family val="2"/>
      <scheme val="minor"/>
    </font>
    <font>
      <sz val="11"/>
      <color rgb="FFC00000"/>
      <name val="Calibri"/>
      <family val="2"/>
      <scheme val="minor"/>
    </font>
    <font>
      <b/>
      <i/>
      <u val="doubleAccounting"/>
      <sz val="12"/>
      <color rgb="FFC0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s>
  <borders count="33">
    <border>
      <left/>
      <right/>
      <top/>
      <bottom/>
      <diagonal/>
    </border>
    <border>
      <left style="medium">
        <color rgb="FF0070C0"/>
      </left>
      <right/>
      <top style="medium">
        <color rgb="FF0070C0"/>
      </top>
      <bottom style="medium">
        <color rgb="FF0070C0"/>
      </bottom>
      <diagonal/>
    </border>
    <border>
      <left/>
      <right style="medium">
        <color rgb="FF0070C0"/>
      </right>
      <top style="medium">
        <color rgb="FF0070C0"/>
      </top>
      <bottom style="medium">
        <color rgb="FF0070C0"/>
      </bottom>
      <diagonal/>
    </border>
    <border>
      <left style="medium">
        <color rgb="FF0070C0"/>
      </left>
      <right style="medium">
        <color rgb="FF0070C0"/>
      </right>
      <top/>
      <bottom style="medium">
        <color rgb="FF0070C0"/>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bottom style="thin">
        <color rgb="FF0070C0"/>
      </bottom>
      <diagonal/>
    </border>
    <border>
      <left style="thin">
        <color rgb="FF0070C0"/>
      </left>
      <right/>
      <top style="thin">
        <color rgb="FF0070C0"/>
      </top>
      <bottom style="thin">
        <color rgb="FF0070C0"/>
      </bottom>
      <diagonal/>
    </border>
    <border>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rgb="FF0070C0"/>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124">
    <xf numFmtId="0" fontId="0" fillId="0" borderId="0" xfId="0"/>
    <xf numFmtId="0" fontId="0" fillId="0" borderId="0" xfId="0" applyAlignment="1">
      <alignment horizontal="center" vertical="center" wrapText="1"/>
    </xf>
    <xf numFmtId="0" fontId="11" fillId="0" borderId="0" xfId="0" applyFont="1" applyProtection="1"/>
    <xf numFmtId="165" fontId="12" fillId="0" borderId="0" xfId="0" applyNumberFormat="1" applyFont="1" applyBorder="1" applyProtection="1"/>
    <xf numFmtId="0" fontId="3" fillId="0" borderId="0" xfId="0" applyFont="1" applyProtection="1"/>
    <xf numFmtId="14" fontId="3" fillId="2" borderId="4" xfId="0" applyNumberFormat="1" applyFont="1" applyFill="1" applyBorder="1" applyProtection="1">
      <protection locked="0"/>
    </xf>
    <xf numFmtId="0" fontId="0" fillId="2" borderId="5" xfId="0" applyFill="1" applyBorder="1" applyProtection="1">
      <protection locked="0"/>
    </xf>
    <xf numFmtId="0" fontId="0" fillId="2" borderId="6" xfId="0" applyFill="1" applyBorder="1" applyProtection="1">
      <protection locked="0"/>
    </xf>
    <xf numFmtId="0" fontId="0" fillId="2" borderId="7" xfId="0" applyFill="1" applyBorder="1" applyProtection="1">
      <protection locked="0"/>
    </xf>
    <xf numFmtId="44" fontId="0" fillId="0" borderId="0" xfId="0" applyNumberFormat="1"/>
    <xf numFmtId="167" fontId="3" fillId="0" borderId="0" xfId="0" applyNumberFormat="1" applyFont="1" applyBorder="1" applyProtection="1"/>
    <xf numFmtId="1" fontId="0" fillId="2" borderId="5" xfId="0" applyNumberFormat="1" applyFill="1" applyBorder="1" applyProtection="1">
      <protection locked="0"/>
    </xf>
    <xf numFmtId="2" fontId="0" fillId="2" borderId="5" xfId="0" applyNumberFormat="1" applyFill="1" applyBorder="1" applyProtection="1">
      <protection locked="0"/>
    </xf>
    <xf numFmtId="1" fontId="0" fillId="2" borderId="13" xfId="0" applyNumberFormat="1" applyFill="1" applyBorder="1" applyProtection="1">
      <protection locked="0"/>
    </xf>
    <xf numFmtId="0" fontId="0" fillId="0" borderId="0" xfId="0" applyAlignment="1">
      <alignment horizontal="left" vertical="top"/>
    </xf>
    <xf numFmtId="0" fontId="0" fillId="0" borderId="0" xfId="0" applyAlignment="1">
      <alignment horizontal="center" vertical="top"/>
    </xf>
    <xf numFmtId="164" fontId="0" fillId="0" borderId="0" xfId="0" applyNumberFormat="1"/>
    <xf numFmtId="166" fontId="3" fillId="2" borderId="5" xfId="0" quotePrefix="1" applyNumberFormat="1" applyFont="1" applyFill="1" applyBorder="1" applyAlignment="1" applyProtection="1">
      <alignment horizontal="left"/>
      <protection locked="0"/>
    </xf>
    <xf numFmtId="1" fontId="3" fillId="2" borderId="5" xfId="0" applyNumberFormat="1" applyFont="1" applyFill="1" applyBorder="1" applyAlignment="1" applyProtection="1">
      <alignment horizontal="left"/>
      <protection locked="0"/>
    </xf>
    <xf numFmtId="4" fontId="0" fillId="2" borderId="10" xfId="0" applyNumberFormat="1" applyFill="1" applyBorder="1" applyProtection="1">
      <protection locked="0"/>
    </xf>
    <xf numFmtId="166" fontId="3" fillId="2" borderId="4" xfId="0" quotePrefix="1" applyNumberFormat="1" applyFont="1" applyFill="1" applyBorder="1" applyAlignment="1" applyProtection="1">
      <alignment horizontal="left"/>
      <protection locked="0"/>
    </xf>
    <xf numFmtId="1" fontId="3" fillId="2" borderId="4" xfId="0" applyNumberFormat="1" applyFont="1" applyFill="1" applyBorder="1" applyAlignment="1" applyProtection="1">
      <alignment horizontal="left"/>
      <protection locked="0"/>
    </xf>
    <xf numFmtId="168" fontId="0" fillId="2" borderId="10" xfId="0" applyNumberFormat="1" applyFill="1" applyBorder="1" applyProtection="1">
      <protection locked="0"/>
    </xf>
    <xf numFmtId="168" fontId="0" fillId="2" borderId="18" xfId="0" applyNumberFormat="1" applyFill="1" applyBorder="1" applyProtection="1">
      <protection locked="0"/>
    </xf>
    <xf numFmtId="0" fontId="9" fillId="0" borderId="0" xfId="0" applyFont="1" applyProtection="1"/>
    <xf numFmtId="0" fontId="0" fillId="0" borderId="0" xfId="0" applyProtection="1"/>
    <xf numFmtId="0" fontId="10" fillId="0" borderId="0" xfId="0" applyFont="1" applyProtection="1"/>
    <xf numFmtId="0" fontId="6" fillId="0" borderId="0" xfId="0" applyFont="1" applyProtection="1"/>
    <xf numFmtId="0" fontId="15" fillId="0" borderId="0" xfId="0" applyFont="1" applyProtection="1"/>
    <xf numFmtId="0" fontId="16" fillId="0" borderId="0" xfId="0" applyFont="1" applyProtection="1"/>
    <xf numFmtId="0" fontId="17" fillId="0" borderId="0" xfId="0" applyFont="1" applyProtection="1"/>
    <xf numFmtId="0" fontId="0" fillId="0" borderId="0" xfId="0" applyAlignment="1" applyProtection="1">
      <alignment horizontal="right"/>
    </xf>
    <xf numFmtId="0" fontId="2" fillId="0" borderId="1" xfId="0" applyFont="1" applyFill="1" applyBorder="1" applyProtection="1"/>
    <xf numFmtId="0" fontId="0" fillId="0" borderId="2" xfId="0" applyBorder="1" applyProtection="1"/>
    <xf numFmtId="0" fontId="2" fillId="0" borderId="3" xfId="0" applyFont="1" applyBorder="1" applyProtection="1"/>
    <xf numFmtId="0" fontId="1" fillId="0" borderId="0" xfId="0" applyFont="1" applyBorder="1" applyAlignment="1" applyProtection="1">
      <alignment horizontal="center" vertical="center"/>
    </xf>
    <xf numFmtId="0" fontId="0" fillId="0" borderId="9" xfId="0" applyFill="1" applyBorder="1" applyAlignment="1" applyProtection="1">
      <alignment horizontal="center" vertical="top" wrapText="1"/>
    </xf>
    <xf numFmtId="0" fontId="0" fillId="0" borderId="0" xfId="0" quotePrefix="1" applyFill="1" applyBorder="1" applyProtection="1"/>
    <xf numFmtId="0" fontId="0" fillId="0" borderId="0" xfId="0" applyFill="1" applyBorder="1" applyProtection="1"/>
    <xf numFmtId="0" fontId="0" fillId="0" borderId="11" xfId="0" applyFill="1" applyBorder="1" applyProtection="1"/>
    <xf numFmtId="44" fontId="0" fillId="0" borderId="11" xfId="0" applyNumberFormat="1" applyFill="1" applyBorder="1" applyProtection="1"/>
    <xf numFmtId="0" fontId="7" fillId="0" borderId="0" xfId="0" applyFont="1" applyFill="1" applyBorder="1" applyAlignment="1" applyProtection="1">
      <alignment horizontal="left"/>
    </xf>
    <xf numFmtId="0" fontId="0" fillId="0" borderId="0" xfId="0" applyFont="1" applyBorder="1" applyProtection="1"/>
    <xf numFmtId="44" fontId="0" fillId="0" borderId="12" xfId="0" applyNumberFormat="1" applyFont="1" applyFill="1" applyBorder="1" applyProtection="1"/>
    <xf numFmtId="0" fontId="7" fillId="0" borderId="0" xfId="0" applyFont="1" applyBorder="1" applyAlignment="1" applyProtection="1">
      <alignment horizontal="left"/>
    </xf>
    <xf numFmtId="0" fontId="9" fillId="0" borderId="0" xfId="0" applyFont="1" applyBorder="1" applyAlignment="1" applyProtection="1">
      <alignment horizontal="left"/>
    </xf>
    <xf numFmtId="44" fontId="8" fillId="0" borderId="0" xfId="0" applyNumberFormat="1" applyFont="1" applyBorder="1" applyProtection="1"/>
    <xf numFmtId="0" fontId="0" fillId="0" borderId="0" xfId="0" applyBorder="1" applyProtection="1"/>
    <xf numFmtId="0" fontId="18" fillId="0" borderId="0" xfId="0" applyFont="1" applyBorder="1" applyProtection="1"/>
    <xf numFmtId="0" fontId="6" fillId="0" borderId="0" xfId="0" applyFont="1" applyBorder="1" applyProtection="1"/>
    <xf numFmtId="0" fontId="19" fillId="0" borderId="0" xfId="0" applyFont="1" applyBorder="1" applyProtection="1"/>
    <xf numFmtId="44" fontId="13" fillId="0" borderId="0" xfId="0" applyNumberFormat="1" applyFont="1" applyBorder="1" applyProtection="1"/>
    <xf numFmtId="44" fontId="25" fillId="0" borderId="0" xfId="0" applyNumberFormat="1" applyFont="1" applyBorder="1" applyProtection="1"/>
    <xf numFmtId="0" fontId="24" fillId="0" borderId="0" xfId="0" applyFont="1" applyBorder="1" applyProtection="1"/>
    <xf numFmtId="39" fontId="26" fillId="0" borderId="0" xfId="0" applyNumberFormat="1" applyFont="1" applyBorder="1" applyProtection="1"/>
    <xf numFmtId="0" fontId="27" fillId="0" borderId="0" xfId="0" applyFont="1" applyBorder="1" applyProtection="1"/>
    <xf numFmtId="0" fontId="28" fillId="0" borderId="0" xfId="0" applyFont="1" applyBorder="1" applyProtection="1"/>
    <xf numFmtId="44" fontId="29" fillId="0" borderId="0" xfId="0" applyNumberFormat="1" applyFont="1" applyBorder="1" applyProtection="1"/>
    <xf numFmtId="0" fontId="3" fillId="0" borderId="0" xfId="0" applyFont="1" applyAlignment="1" applyProtection="1">
      <alignment horizontal="right"/>
    </xf>
    <xf numFmtId="14" fontId="3" fillId="0" borderId="0" xfId="0" applyNumberFormat="1" applyFont="1" applyProtection="1"/>
    <xf numFmtId="0" fontId="3" fillId="0" borderId="9" xfId="0" applyFont="1" applyBorder="1" applyAlignment="1" applyProtection="1">
      <alignment horizontal="center" vertical="center" wrapText="1"/>
    </xf>
    <xf numFmtId="0" fontId="0" fillId="0" borderId="9" xfId="0" applyBorder="1" applyAlignment="1" applyProtection="1">
      <alignment horizontal="center" vertical="center" wrapText="1"/>
    </xf>
    <xf numFmtId="0" fontId="0" fillId="0" borderId="20" xfId="0" applyBorder="1" applyAlignment="1" applyProtection="1">
      <alignment horizontal="center" vertical="center" wrapText="1"/>
    </xf>
    <xf numFmtId="2" fontId="3" fillId="0" borderId="5" xfId="0" applyNumberFormat="1" applyFont="1" applyBorder="1" applyProtection="1"/>
    <xf numFmtId="0" fontId="0" fillId="0" borderId="11" xfId="0" applyBorder="1" applyProtection="1"/>
    <xf numFmtId="2" fontId="3" fillId="0" borderId="4" xfId="0" applyNumberFormat="1" applyFont="1" applyBorder="1" applyProtection="1"/>
    <xf numFmtId="2" fontId="3" fillId="0" borderId="8" xfId="0" applyNumberFormat="1" applyFont="1" applyBorder="1" applyProtection="1"/>
    <xf numFmtId="2" fontId="3" fillId="0" borderId="9" xfId="0" applyNumberFormat="1" applyFont="1" applyBorder="1" applyProtection="1"/>
    <xf numFmtId="39" fontId="10" fillId="0" borderId="9" xfId="0" applyNumberFormat="1" applyFont="1" applyBorder="1" applyProtection="1"/>
    <xf numFmtId="2" fontId="3" fillId="0" borderId="0" xfId="0" applyNumberFormat="1" applyFont="1" applyProtection="1"/>
    <xf numFmtId="39" fontId="3" fillId="0" borderId="9" xfId="0" applyNumberFormat="1" applyFont="1" applyBorder="1" applyProtection="1"/>
    <xf numFmtId="0" fontId="23" fillId="0" borderId="0" xfId="0" applyFont="1" applyFill="1" applyProtection="1"/>
    <xf numFmtId="44" fontId="0" fillId="0" borderId="11" xfId="0" applyNumberFormat="1" applyFont="1" applyFill="1" applyBorder="1" applyProtection="1"/>
    <xf numFmtId="0" fontId="2" fillId="0" borderId="0" xfId="0" applyFont="1" applyBorder="1" applyProtection="1"/>
    <xf numFmtId="0" fontId="0" fillId="2" borderId="25" xfId="0" applyFill="1" applyBorder="1" applyAlignment="1" applyProtection="1">
      <alignment horizontal="center" vertical="top"/>
      <protection locked="0"/>
    </xf>
    <xf numFmtId="0" fontId="0" fillId="2" borderId="30" xfId="0" applyFill="1" applyBorder="1" applyAlignment="1" applyProtection="1">
      <alignment horizontal="center" vertical="top"/>
      <protection locked="0"/>
    </xf>
    <xf numFmtId="0" fontId="0" fillId="2" borderId="16" xfId="0" applyFill="1" applyBorder="1" applyAlignment="1" applyProtection="1">
      <alignment horizontal="center" vertical="top"/>
      <protection locked="0"/>
    </xf>
    <xf numFmtId="0" fontId="0" fillId="0" borderId="21" xfId="0" applyBorder="1" applyAlignment="1" applyProtection="1">
      <alignment horizontal="center" vertical="top"/>
    </xf>
    <xf numFmtId="0" fontId="10" fillId="0" borderId="22" xfId="0" applyFont="1" applyBorder="1" applyProtection="1"/>
    <xf numFmtId="0" fontId="0" fillId="0" borderId="23" xfId="0" applyBorder="1" applyAlignment="1" applyProtection="1">
      <alignment horizontal="center" vertical="top"/>
    </xf>
    <xf numFmtId="0" fontId="0" fillId="0" borderId="24" xfId="0" applyBorder="1" applyAlignment="1" applyProtection="1">
      <alignment horizontal="left" vertical="top" wrapText="1"/>
    </xf>
    <xf numFmtId="0" fontId="0" fillId="0" borderId="25" xfId="0" applyBorder="1" applyAlignment="1" applyProtection="1">
      <alignment horizontal="center" vertical="top"/>
    </xf>
    <xf numFmtId="0" fontId="0" fillId="0" borderId="26" xfId="0" applyBorder="1" applyAlignment="1" applyProtection="1">
      <alignment horizontal="left" vertical="top" wrapText="1"/>
    </xf>
    <xf numFmtId="0" fontId="0" fillId="0" borderId="26" xfId="0" applyBorder="1" applyAlignment="1" applyProtection="1">
      <alignment horizontal="left" vertical="top"/>
    </xf>
    <xf numFmtId="0" fontId="0" fillId="0" borderId="27" xfId="0" applyBorder="1" applyAlignment="1" applyProtection="1">
      <alignment horizontal="left" vertical="top" wrapText="1"/>
    </xf>
    <xf numFmtId="0" fontId="0" fillId="0" borderId="28" xfId="0" applyBorder="1" applyAlignment="1" applyProtection="1">
      <alignment horizontal="center" vertical="top"/>
    </xf>
    <xf numFmtId="0" fontId="0" fillId="0" borderId="29" xfId="0" applyBorder="1" applyAlignment="1" applyProtection="1">
      <alignment horizontal="left" vertical="top" wrapText="1"/>
    </xf>
    <xf numFmtId="0" fontId="0" fillId="0" borderId="27" xfId="0" applyFont="1" applyBorder="1" applyAlignment="1" applyProtection="1">
      <alignment horizontal="left" vertical="top" wrapText="1"/>
    </xf>
    <xf numFmtId="0" fontId="0" fillId="0" borderId="24" xfId="0" applyBorder="1" applyAlignment="1" applyProtection="1">
      <alignment horizontal="left" vertical="top"/>
    </xf>
    <xf numFmtId="0" fontId="0" fillId="0" borderId="31" xfId="0" applyBorder="1" applyAlignment="1" applyProtection="1">
      <alignment horizontal="center" vertical="top"/>
    </xf>
    <xf numFmtId="0" fontId="0" fillId="0" borderId="32" xfId="0" applyBorder="1" applyAlignment="1" applyProtection="1">
      <alignment horizontal="left" vertical="top"/>
    </xf>
    <xf numFmtId="0" fontId="0" fillId="0" borderId="0" xfId="0" applyAlignment="1" applyProtection="1">
      <alignment horizontal="center" vertical="top"/>
    </xf>
    <xf numFmtId="0" fontId="0" fillId="0" borderId="0" xfId="0" applyAlignment="1" applyProtection="1">
      <alignment horizontal="left" vertical="top"/>
    </xf>
    <xf numFmtId="0" fontId="0" fillId="0" borderId="14" xfId="0" applyBorder="1" applyAlignment="1" applyProtection="1">
      <alignment horizontal="center" vertical="top"/>
    </xf>
    <xf numFmtId="0" fontId="10" fillId="0" borderId="15" xfId="0" applyFont="1" applyBorder="1" applyProtection="1"/>
    <xf numFmtId="0" fontId="0" fillId="0" borderId="16" xfId="0" applyBorder="1" applyAlignment="1" applyProtection="1">
      <alignment horizontal="center" vertical="top"/>
    </xf>
    <xf numFmtId="0" fontId="0" fillId="0" borderId="17" xfId="0" applyBorder="1" applyAlignment="1" applyProtection="1">
      <alignment horizontal="left" vertical="top" wrapText="1"/>
    </xf>
    <xf numFmtId="0" fontId="0" fillId="0" borderId="10" xfId="0" applyBorder="1" applyAlignment="1" applyProtection="1">
      <alignment horizontal="center" vertical="top"/>
    </xf>
    <xf numFmtId="0" fontId="0" fillId="0" borderId="19" xfId="0" applyBorder="1" applyAlignment="1" applyProtection="1">
      <alignment horizontal="left" vertical="top" wrapText="1"/>
    </xf>
    <xf numFmtId="0" fontId="0" fillId="0" borderId="19" xfId="0" applyBorder="1" applyAlignment="1" applyProtection="1">
      <alignment horizontal="left" vertical="top"/>
    </xf>
    <xf numFmtId="0" fontId="0" fillId="0" borderId="17" xfId="0" applyBorder="1" applyAlignment="1" applyProtection="1">
      <alignment horizontal="left" vertical="top"/>
    </xf>
    <xf numFmtId="0" fontId="2" fillId="0" borderId="0" xfId="0" applyFont="1" applyProtection="1"/>
    <xf numFmtId="164" fontId="2" fillId="0" borderId="0" xfId="0" applyNumberFormat="1" applyFont="1" applyProtection="1"/>
    <xf numFmtId="164" fontId="2" fillId="0" borderId="0" xfId="0" applyNumberFormat="1" applyFont="1" applyAlignment="1" applyProtection="1">
      <alignment wrapText="1"/>
    </xf>
    <xf numFmtId="164" fontId="0" fillId="0" borderId="0" xfId="0" applyNumberFormat="1" applyProtection="1"/>
    <xf numFmtId="0" fontId="5" fillId="0" borderId="0" xfId="0" applyFont="1" applyFill="1" applyBorder="1" applyAlignment="1" applyProtection="1">
      <alignment vertical="top" wrapText="1"/>
    </xf>
    <xf numFmtId="164" fontId="21" fillId="0" borderId="0" xfId="0" quotePrefix="1" applyNumberFormat="1" applyFont="1" applyFill="1" applyBorder="1" applyAlignment="1" applyProtection="1">
      <alignment horizontal="center" vertical="top" wrapText="1"/>
    </xf>
    <xf numFmtId="0" fontId="4" fillId="0" borderId="0" xfId="0" applyFont="1" applyAlignment="1" applyProtection="1">
      <alignment vertical="center"/>
    </xf>
    <xf numFmtId="0" fontId="0" fillId="0" borderId="0" xfId="0" applyProtection="1">
      <protection locked="0"/>
    </xf>
    <xf numFmtId="2" fontId="3" fillId="0" borderId="0" xfId="0" applyNumberFormat="1" applyFont="1" applyFill="1" applyBorder="1" applyProtection="1">
      <protection locked="0"/>
    </xf>
    <xf numFmtId="0" fontId="0" fillId="0" borderId="0" xfId="0" applyBorder="1" applyProtection="1">
      <protection locked="0"/>
    </xf>
    <xf numFmtId="0" fontId="3" fillId="0" borderId="0" xfId="0" applyFont="1" applyProtection="1">
      <protection locked="0"/>
    </xf>
    <xf numFmtId="0" fontId="0" fillId="0" borderId="0" xfId="0" applyAlignment="1" applyProtection="1">
      <alignment horizontal="center" vertical="top"/>
      <protection locked="0"/>
    </xf>
    <xf numFmtId="0" fontId="0" fillId="0" borderId="0" xfId="0" applyAlignment="1" applyProtection="1">
      <alignment horizontal="left" vertical="top"/>
      <protection locked="0"/>
    </xf>
    <xf numFmtId="0" fontId="0" fillId="0" borderId="0" xfId="0" applyBorder="1" applyAlignment="1">
      <alignment horizontal="center"/>
    </xf>
    <xf numFmtId="39" fontId="20" fillId="2" borderId="0" xfId="0" applyNumberFormat="1" applyFont="1" applyFill="1" applyBorder="1" applyAlignment="1" applyProtection="1">
      <alignment horizontal="right"/>
      <protection locked="0"/>
    </xf>
    <xf numFmtId="44" fontId="10" fillId="0" borderId="0" xfId="0" applyNumberFormat="1" applyFont="1" applyBorder="1" applyAlignment="1" applyProtection="1">
      <alignment horizontal="right"/>
    </xf>
    <xf numFmtId="0" fontId="3" fillId="3" borderId="0" xfId="0" applyFont="1" applyFill="1" applyAlignment="1" applyProtection="1">
      <alignment horizontal="left" vertical="top" wrapText="1"/>
    </xf>
    <xf numFmtId="0" fontId="10" fillId="0" borderId="0" xfId="0" applyFont="1" applyAlignment="1" applyProtection="1">
      <alignment horizontal="center" wrapText="1"/>
    </xf>
    <xf numFmtId="0" fontId="10" fillId="0" borderId="0" xfId="0" applyFont="1" applyAlignment="1" applyProtection="1">
      <alignment horizontal="center"/>
    </xf>
    <xf numFmtId="0" fontId="0" fillId="0" borderId="9" xfId="0" applyFill="1" applyBorder="1" applyAlignment="1" applyProtection="1">
      <alignment horizontal="center" vertical="top" wrapText="1"/>
    </xf>
    <xf numFmtId="0" fontId="0" fillId="0" borderId="10" xfId="0" applyFill="1" applyBorder="1" applyAlignment="1" applyProtection="1">
      <alignment horizontal="center" vertical="top" wrapText="1"/>
    </xf>
    <xf numFmtId="0" fontId="0" fillId="0" borderId="0" xfId="0" applyFont="1" applyBorder="1" applyAlignment="1" applyProtection="1">
      <alignment horizontal="left"/>
    </xf>
    <xf numFmtId="0" fontId="3" fillId="0" borderId="0" xfId="0" applyFont="1" applyFill="1" applyAlignment="1" applyProtection="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tabSelected="1" workbookViewId="0">
      <selection activeCell="B5" sqref="B5"/>
    </sheetView>
  </sheetViews>
  <sheetFormatPr defaultRowHeight="15" x14ac:dyDescent="0.25"/>
  <cols>
    <col min="1" max="1" width="7.7109375" customWidth="1"/>
    <col min="2" max="2" width="11.140625" customWidth="1"/>
    <col min="3" max="3" width="13.140625" customWidth="1"/>
    <col min="4" max="4" width="12.5703125" customWidth="1"/>
    <col min="5" max="8" width="14.28515625" customWidth="1"/>
  </cols>
  <sheetData>
    <row r="1" spans="1:9" ht="35.450000000000003" customHeight="1" x14ac:dyDescent="0.25">
      <c r="A1" s="118" t="s">
        <v>512</v>
      </c>
      <c r="B1" s="119"/>
      <c r="C1" s="119"/>
      <c r="D1" s="119"/>
      <c r="E1" s="119"/>
      <c r="F1" s="119"/>
      <c r="G1" s="119"/>
      <c r="H1" s="119"/>
    </row>
    <row r="2" spans="1:9" ht="15.75" x14ac:dyDescent="0.25">
      <c r="A2" s="24"/>
      <c r="B2" s="25"/>
      <c r="C2" s="25"/>
      <c r="D2" s="26"/>
      <c r="E2" s="25"/>
      <c r="F2" s="25"/>
      <c r="G2" s="25"/>
      <c r="H2" s="27" t="s">
        <v>505</v>
      </c>
    </row>
    <row r="3" spans="1:9" ht="18.75" x14ac:dyDescent="0.3">
      <c r="A3" s="28" t="s">
        <v>0</v>
      </c>
      <c r="B3" s="29"/>
      <c r="C3" s="29"/>
      <c r="D3" s="30"/>
      <c r="E3" s="25"/>
      <c r="F3" s="25"/>
      <c r="G3" s="25"/>
      <c r="H3" s="25"/>
    </row>
    <row r="4" spans="1:9" ht="15.75" thickBot="1" x14ac:dyDescent="0.3">
      <c r="A4" s="25"/>
      <c r="B4" s="25"/>
      <c r="C4" s="25"/>
      <c r="D4" s="27"/>
      <c r="E4" s="25"/>
      <c r="F4" s="25"/>
      <c r="G4" s="25"/>
      <c r="H4" s="25"/>
    </row>
    <row r="5" spans="1:9" ht="15.75" thickBot="1" x14ac:dyDescent="0.3">
      <c r="A5" s="25" t="s">
        <v>1</v>
      </c>
      <c r="B5" s="7"/>
      <c r="C5" s="8"/>
      <c r="D5" s="25"/>
      <c r="E5" s="31" t="s">
        <v>469</v>
      </c>
      <c r="F5" s="32" t="e">
        <f>VLOOKUP(B6,'CBSA list'!A3:B466,2,FALSE)</f>
        <v>#N/A</v>
      </c>
      <c r="G5" s="33"/>
      <c r="H5" s="33"/>
    </row>
    <row r="6" spans="1:9" ht="15.75" thickBot="1" x14ac:dyDescent="0.3">
      <c r="A6" s="25" t="s">
        <v>2</v>
      </c>
      <c r="B6" s="6"/>
      <c r="C6" s="25"/>
      <c r="D6" s="25"/>
      <c r="E6" s="25"/>
      <c r="F6" s="31" t="s">
        <v>470</v>
      </c>
      <c r="G6" s="34" t="e">
        <f>VLOOKUP(B6,'CBSA list'!A4:D466,4,FALSE)</f>
        <v>#N/A</v>
      </c>
      <c r="H6" s="35"/>
    </row>
    <row r="7" spans="1:9" x14ac:dyDescent="0.25">
      <c r="A7" s="27"/>
      <c r="B7" s="25"/>
      <c r="C7" s="25"/>
      <c r="D7" s="25"/>
      <c r="E7" s="25"/>
      <c r="F7" s="25"/>
      <c r="G7" s="25"/>
      <c r="H7" s="25"/>
    </row>
    <row r="8" spans="1:9" s="1" customFormat="1" ht="60" x14ac:dyDescent="0.25">
      <c r="A8" s="120" t="s">
        <v>471</v>
      </c>
      <c r="B8" s="121"/>
      <c r="C8" s="36" t="s">
        <v>483</v>
      </c>
      <c r="D8" s="36" t="s">
        <v>484</v>
      </c>
      <c r="E8" s="36" t="s">
        <v>488</v>
      </c>
      <c r="F8" s="36" t="s">
        <v>485</v>
      </c>
      <c r="G8" s="36" t="s">
        <v>486</v>
      </c>
      <c r="H8" s="36" t="s">
        <v>487</v>
      </c>
    </row>
    <row r="9" spans="1:9" hidden="1" x14ac:dyDescent="0.25">
      <c r="A9" s="37" t="s">
        <v>489</v>
      </c>
      <c r="B9" s="38"/>
      <c r="C9" s="39"/>
      <c r="D9" s="39"/>
      <c r="E9" s="39"/>
      <c r="F9" s="39"/>
      <c r="G9" s="39"/>
      <c r="H9" s="39"/>
    </row>
    <row r="10" spans="1:9" hidden="1" x14ac:dyDescent="0.25">
      <c r="A10" s="38" t="s">
        <v>473</v>
      </c>
      <c r="B10" s="38"/>
      <c r="C10" s="40">
        <v>196.25</v>
      </c>
      <c r="D10" s="40">
        <v>154.21</v>
      </c>
      <c r="E10" s="40">
        <v>41.56</v>
      </c>
      <c r="F10" s="40">
        <v>176.01</v>
      </c>
      <c r="G10" s="40">
        <v>758.07</v>
      </c>
      <c r="H10" s="40">
        <v>997.38</v>
      </c>
      <c r="I10" s="9"/>
    </row>
    <row r="11" spans="1:9" hidden="1" x14ac:dyDescent="0.25">
      <c r="A11" s="38" t="s">
        <v>474</v>
      </c>
      <c r="B11" s="38"/>
      <c r="C11" s="40">
        <v>134.84</v>
      </c>
      <c r="D11" s="40">
        <v>105.96</v>
      </c>
      <c r="E11" s="40">
        <v>28.55</v>
      </c>
      <c r="F11" s="40">
        <v>95.27</v>
      </c>
      <c r="G11" s="40">
        <v>485.24</v>
      </c>
      <c r="H11" s="40">
        <v>685.3</v>
      </c>
      <c r="I11" s="9"/>
    </row>
    <row r="12" spans="1:9" hidden="1" x14ac:dyDescent="0.25">
      <c r="A12" s="38" t="s">
        <v>475</v>
      </c>
      <c r="B12" s="38"/>
      <c r="C12" s="40">
        <v>61.41</v>
      </c>
      <c r="D12" s="40">
        <v>48.25</v>
      </c>
      <c r="E12" s="40">
        <v>13</v>
      </c>
      <c r="F12" s="40">
        <v>80.739999999999995</v>
      </c>
      <c r="G12" s="40">
        <v>272.83</v>
      </c>
      <c r="H12" s="40">
        <v>312.08</v>
      </c>
      <c r="I12" s="9"/>
    </row>
    <row r="13" spans="1:9" x14ac:dyDescent="0.25">
      <c r="A13" s="41" t="s">
        <v>482</v>
      </c>
      <c r="B13" s="42"/>
      <c r="C13" s="43" t="e">
        <f t="shared" ref="C13:H13" si="0">($G$6*C11)+C12</f>
        <v>#N/A</v>
      </c>
      <c r="D13" s="43" t="e">
        <f t="shared" si="0"/>
        <v>#N/A</v>
      </c>
      <c r="E13" s="43" t="e">
        <f t="shared" si="0"/>
        <v>#N/A</v>
      </c>
      <c r="F13" s="43" t="e">
        <f t="shared" si="0"/>
        <v>#N/A</v>
      </c>
      <c r="G13" s="43" t="e">
        <f t="shared" si="0"/>
        <v>#N/A</v>
      </c>
      <c r="H13" s="43" t="e">
        <f t="shared" si="0"/>
        <v>#N/A</v>
      </c>
      <c r="I13" s="9"/>
    </row>
    <row r="14" spans="1:9" x14ac:dyDescent="0.25">
      <c r="A14" s="122" t="s">
        <v>472</v>
      </c>
      <c r="B14" s="122"/>
      <c r="C14" s="11"/>
      <c r="D14" s="11"/>
      <c r="E14" s="12"/>
      <c r="F14" s="11"/>
      <c r="G14" s="11"/>
      <c r="H14" s="11"/>
    </row>
    <row r="15" spans="1:9" ht="17.25" x14ac:dyDescent="0.4">
      <c r="A15" s="44" t="s">
        <v>476</v>
      </c>
      <c r="B15" s="45"/>
      <c r="C15" s="46" t="e">
        <f t="shared" ref="C15:H15" si="1">C14*C13</f>
        <v>#N/A</v>
      </c>
      <c r="D15" s="46" t="e">
        <f t="shared" si="1"/>
        <v>#N/A</v>
      </c>
      <c r="E15" s="46" t="e">
        <f t="shared" si="1"/>
        <v>#N/A</v>
      </c>
      <c r="F15" s="46" t="e">
        <f t="shared" si="1"/>
        <v>#N/A</v>
      </c>
      <c r="G15" s="46" t="e">
        <f t="shared" si="1"/>
        <v>#N/A</v>
      </c>
      <c r="H15" s="46" t="e">
        <f t="shared" si="1"/>
        <v>#N/A</v>
      </c>
    </row>
    <row r="16" spans="1:9" x14ac:dyDescent="0.25">
      <c r="A16" s="47"/>
      <c r="B16" s="47"/>
      <c r="C16" s="47"/>
      <c r="D16" s="47"/>
      <c r="E16" s="47"/>
      <c r="F16" s="47"/>
      <c r="G16" s="47"/>
      <c r="H16" s="47"/>
    </row>
    <row r="17" spans="1:12" ht="15.75" x14ac:dyDescent="0.25">
      <c r="A17" s="116" t="e">
        <f>SUM(C15:H15)</f>
        <v>#N/A</v>
      </c>
      <c r="B17" s="116"/>
      <c r="C17" s="48" t="s">
        <v>498</v>
      </c>
      <c r="D17" s="47"/>
      <c r="E17" s="47"/>
      <c r="F17" s="25"/>
      <c r="G17" s="49"/>
      <c r="H17" s="47"/>
      <c r="K17" s="114"/>
      <c r="L17" s="114"/>
    </row>
    <row r="18" spans="1:12" ht="18" x14ac:dyDescent="0.4">
      <c r="A18" s="115"/>
      <c r="B18" s="115"/>
      <c r="C18" s="50" t="s">
        <v>535</v>
      </c>
      <c r="D18" s="47"/>
      <c r="E18" s="47"/>
      <c r="F18" s="51"/>
      <c r="G18" s="49"/>
      <c r="H18" s="47"/>
    </row>
    <row r="19" spans="1:12" ht="18" x14ac:dyDescent="0.4">
      <c r="A19" s="115"/>
      <c r="B19" s="115"/>
      <c r="C19" s="50" t="s">
        <v>514</v>
      </c>
      <c r="D19" s="47"/>
      <c r="E19" s="47"/>
      <c r="F19" s="51"/>
      <c r="G19" s="49"/>
      <c r="H19" s="47"/>
    </row>
    <row r="20" spans="1:12" ht="18" x14ac:dyDescent="0.4">
      <c r="A20" s="116" t="e">
        <f>(A17+A18+A19)*0.02</f>
        <v>#N/A</v>
      </c>
      <c r="B20" s="116"/>
      <c r="C20" s="48" t="s">
        <v>497</v>
      </c>
      <c r="D20" s="47"/>
      <c r="E20" s="47"/>
      <c r="F20" s="51"/>
      <c r="G20" s="49"/>
      <c r="H20" s="47"/>
    </row>
    <row r="21" spans="1:12" ht="18" x14ac:dyDescent="0.4">
      <c r="A21" s="116" t="e">
        <f>(A17+A18+A19)*0.98</f>
        <v>#N/A</v>
      </c>
      <c r="B21" s="116"/>
      <c r="C21" s="48" t="s">
        <v>496</v>
      </c>
      <c r="D21" s="47"/>
      <c r="E21" s="49"/>
      <c r="F21" s="52"/>
      <c r="G21" s="49"/>
      <c r="H21" s="49"/>
    </row>
    <row r="22" spans="1:12" ht="18" x14ac:dyDescent="0.4">
      <c r="A22" s="53" t="s">
        <v>515</v>
      </c>
      <c r="B22" s="54"/>
      <c r="C22" s="55"/>
      <c r="D22" s="56"/>
      <c r="E22" s="53"/>
      <c r="F22" s="57"/>
      <c r="G22" s="53"/>
      <c r="H22" s="53"/>
    </row>
    <row r="23" spans="1:12" ht="89.45" customHeight="1" x14ac:dyDescent="0.25">
      <c r="A23" s="117" t="s">
        <v>491</v>
      </c>
      <c r="B23" s="117"/>
      <c r="C23" s="117"/>
      <c r="D23" s="117"/>
      <c r="E23" s="117"/>
      <c r="F23" s="117"/>
      <c r="G23" s="117"/>
      <c r="H23" s="117"/>
    </row>
    <row r="24" spans="1:12" ht="15.75" x14ac:dyDescent="0.25">
      <c r="A24" s="25"/>
      <c r="B24" s="58" t="s">
        <v>477</v>
      </c>
      <c r="C24" s="5" t="s">
        <v>490</v>
      </c>
      <c r="D24" s="2"/>
      <c r="E24" s="2"/>
      <c r="F24" s="3"/>
      <c r="G24" s="3"/>
      <c r="H24" s="4"/>
    </row>
    <row r="25" spans="1:12" x14ac:dyDescent="0.25">
      <c r="A25" s="25"/>
      <c r="B25" s="4" t="s">
        <v>478</v>
      </c>
      <c r="C25" s="59" t="e">
        <f>C24-6</f>
        <v>#VALUE!</v>
      </c>
      <c r="D25" s="4"/>
      <c r="E25" s="4"/>
      <c r="F25" s="4"/>
      <c r="G25" s="4"/>
      <c r="H25" s="4"/>
    </row>
    <row r="26" spans="1:12" ht="15.75" x14ac:dyDescent="0.25">
      <c r="A26" s="26" t="s">
        <v>492</v>
      </c>
      <c r="B26" s="4"/>
      <c r="C26" s="59"/>
      <c r="D26" s="25"/>
      <c r="E26" s="4"/>
      <c r="F26" s="4"/>
      <c r="G26" s="26" t="s">
        <v>516</v>
      </c>
      <c r="H26" s="4"/>
    </row>
    <row r="27" spans="1:12" ht="30" x14ac:dyDescent="0.25">
      <c r="A27" s="60" t="s">
        <v>517</v>
      </c>
      <c r="B27" s="60" t="s">
        <v>518</v>
      </c>
      <c r="C27" s="60" t="s">
        <v>479</v>
      </c>
      <c r="D27" s="60" t="s">
        <v>480</v>
      </c>
      <c r="E27" s="60" t="s">
        <v>481</v>
      </c>
      <c r="F27" s="25"/>
      <c r="G27" s="61" t="s">
        <v>519</v>
      </c>
      <c r="H27" s="62" t="s">
        <v>520</v>
      </c>
    </row>
    <row r="28" spans="1:12" x14ac:dyDescent="0.25">
      <c r="A28" s="17"/>
      <c r="B28" s="18"/>
      <c r="C28" s="63" t="e">
        <f>B28*0.25*$E$13</f>
        <v>#N/A</v>
      </c>
      <c r="D28" s="63" t="e">
        <f>C28*0.02</f>
        <v>#N/A</v>
      </c>
      <c r="E28" s="63" t="e">
        <f>ROUND(C28-D28,6)</f>
        <v>#N/A</v>
      </c>
      <c r="F28" s="25"/>
      <c r="G28" s="19"/>
      <c r="H28" s="64"/>
    </row>
    <row r="29" spans="1:12" x14ac:dyDescent="0.25">
      <c r="A29" s="20"/>
      <c r="B29" s="21"/>
      <c r="C29" s="65" t="e">
        <f>B29*0.25*$E$13</f>
        <v>#N/A</v>
      </c>
      <c r="D29" s="65" t="e">
        <f t="shared" ref="D29:D38" si="2">C29*0.02</f>
        <v>#N/A</v>
      </c>
      <c r="E29" s="65" t="e">
        <f t="shared" ref="E29:E38" si="3">C29-D29</f>
        <v>#N/A</v>
      </c>
      <c r="F29" s="25"/>
      <c r="G29" s="19"/>
      <c r="H29" s="64"/>
    </row>
    <row r="30" spans="1:12" x14ac:dyDescent="0.25">
      <c r="A30" s="20"/>
      <c r="B30" s="21"/>
      <c r="C30" s="65" t="e">
        <f t="shared" ref="C30:C37" si="4">B30*0.25*$E$13</f>
        <v>#N/A</v>
      </c>
      <c r="D30" s="65" t="e">
        <f t="shared" si="2"/>
        <v>#N/A</v>
      </c>
      <c r="E30" s="65" t="e">
        <f t="shared" si="3"/>
        <v>#N/A</v>
      </c>
      <c r="F30" s="25"/>
      <c r="G30" s="19"/>
      <c r="H30" s="64"/>
    </row>
    <row r="31" spans="1:12" x14ac:dyDescent="0.25">
      <c r="A31" s="20"/>
      <c r="B31" s="21"/>
      <c r="C31" s="65" t="e">
        <f t="shared" si="4"/>
        <v>#N/A</v>
      </c>
      <c r="D31" s="65" t="e">
        <f t="shared" si="2"/>
        <v>#N/A</v>
      </c>
      <c r="E31" s="65" t="e">
        <f t="shared" si="3"/>
        <v>#N/A</v>
      </c>
      <c r="F31" s="25"/>
      <c r="G31" s="19"/>
      <c r="H31" s="64"/>
    </row>
    <row r="32" spans="1:12" x14ac:dyDescent="0.25">
      <c r="A32" s="20"/>
      <c r="B32" s="21"/>
      <c r="C32" s="65" t="e">
        <f>B32*0.25*$E$13</f>
        <v>#N/A</v>
      </c>
      <c r="D32" s="65" t="e">
        <f t="shared" si="2"/>
        <v>#N/A</v>
      </c>
      <c r="E32" s="65" t="e">
        <f t="shared" si="3"/>
        <v>#N/A</v>
      </c>
      <c r="F32" s="25"/>
      <c r="G32" s="19"/>
      <c r="H32" s="64"/>
    </row>
    <row r="33" spans="1:8" x14ac:dyDescent="0.25">
      <c r="A33" s="20"/>
      <c r="B33" s="21"/>
      <c r="C33" s="65" t="e">
        <f>B33*0.25*$E$13</f>
        <v>#N/A</v>
      </c>
      <c r="D33" s="65" t="e">
        <f t="shared" si="2"/>
        <v>#N/A</v>
      </c>
      <c r="E33" s="65" t="e">
        <f t="shared" si="3"/>
        <v>#N/A</v>
      </c>
      <c r="F33" s="25"/>
      <c r="G33" s="19"/>
      <c r="H33" s="64"/>
    </row>
    <row r="34" spans="1:8" x14ac:dyDescent="0.25">
      <c r="A34" s="20"/>
      <c r="B34" s="21"/>
      <c r="C34" s="65" t="e">
        <f>B34*0.25*$E$13</f>
        <v>#N/A</v>
      </c>
      <c r="D34" s="65" t="e">
        <f t="shared" si="2"/>
        <v>#N/A</v>
      </c>
      <c r="E34" s="65" t="e">
        <f t="shared" si="3"/>
        <v>#N/A</v>
      </c>
      <c r="F34" s="25"/>
      <c r="G34" s="22"/>
      <c r="H34" s="64"/>
    </row>
    <row r="35" spans="1:8" x14ac:dyDescent="0.25">
      <c r="A35" s="20"/>
      <c r="B35" s="21"/>
      <c r="C35" s="65" t="e">
        <f t="shared" si="4"/>
        <v>#N/A</v>
      </c>
      <c r="D35" s="65" t="e">
        <f t="shared" si="2"/>
        <v>#N/A</v>
      </c>
      <c r="E35" s="65" t="e">
        <f t="shared" si="3"/>
        <v>#N/A</v>
      </c>
      <c r="F35" s="25"/>
      <c r="G35" s="23"/>
      <c r="H35" s="64"/>
    </row>
    <row r="36" spans="1:8" x14ac:dyDescent="0.25">
      <c r="A36" s="20"/>
      <c r="B36" s="21"/>
      <c r="C36" s="65" t="e">
        <f t="shared" si="4"/>
        <v>#N/A</v>
      </c>
      <c r="D36" s="65" t="e">
        <f t="shared" si="2"/>
        <v>#N/A</v>
      </c>
      <c r="E36" s="65" t="e">
        <f t="shared" si="3"/>
        <v>#N/A</v>
      </c>
      <c r="F36" s="25"/>
      <c r="G36" s="23"/>
      <c r="H36" s="64"/>
    </row>
    <row r="37" spans="1:8" x14ac:dyDescent="0.25">
      <c r="A37" s="20"/>
      <c r="B37" s="21"/>
      <c r="C37" s="66" t="e">
        <f t="shared" si="4"/>
        <v>#N/A</v>
      </c>
      <c r="D37" s="65" t="e">
        <f t="shared" si="2"/>
        <v>#N/A</v>
      </c>
      <c r="E37" s="65" t="e">
        <f t="shared" si="3"/>
        <v>#N/A</v>
      </c>
      <c r="F37" s="25"/>
      <c r="G37" s="23"/>
      <c r="H37" s="64"/>
    </row>
    <row r="38" spans="1:8" ht="15.75" x14ac:dyDescent="0.25">
      <c r="A38" s="4"/>
      <c r="B38" s="67">
        <f>SUM(B28:B37)*0.25</f>
        <v>0</v>
      </c>
      <c r="C38" s="68" t="e">
        <f>SUM(C28:C37)</f>
        <v>#N/A</v>
      </c>
      <c r="D38" s="69" t="e">
        <f t="shared" si="2"/>
        <v>#N/A</v>
      </c>
      <c r="E38" s="10" t="e">
        <f t="shared" si="3"/>
        <v>#N/A</v>
      </c>
      <c r="F38" s="25"/>
      <c r="G38" s="70">
        <f>SUM(G28:G37)</f>
        <v>0</v>
      </c>
      <c r="H38" s="68">
        <f>SUM(G38)/0.98</f>
        <v>0</v>
      </c>
    </row>
    <row r="39" spans="1:8" x14ac:dyDescent="0.25">
      <c r="A39" s="108"/>
      <c r="B39" s="108"/>
      <c r="C39" s="108"/>
      <c r="D39" s="108"/>
      <c r="E39" s="109"/>
      <c r="F39" s="110"/>
      <c r="G39" s="111"/>
      <c r="H39" s="108"/>
    </row>
  </sheetData>
  <sheetProtection algorithmName="SHA-512" hashValue="Li/z+Kn5QYlBUCCGarp7kz/Fgtzgkji5qP8Y1TIbHZEa0UpbK6NdgAhpkA+P6+ISivpFDWFvQ7LRjDvEwtXM6A==" saltValue="gyKaaBgESK3/pwqdpm7ETQ==" spinCount="100000" sheet="1" objects="1" scenarios="1" selectLockedCells="1"/>
  <mergeCells count="10">
    <mergeCell ref="A23:H23"/>
    <mergeCell ref="A1:H1"/>
    <mergeCell ref="A8:B8"/>
    <mergeCell ref="A14:B14"/>
    <mergeCell ref="A17:B17"/>
    <mergeCell ref="K17:L17"/>
    <mergeCell ref="A18:B18"/>
    <mergeCell ref="A19:B19"/>
    <mergeCell ref="A20:B20"/>
    <mergeCell ref="A21:B21"/>
  </mergeCells>
  <pageMargins left="0.25" right="0.25" top="0.5" bottom="0.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zoomScaleNormal="100" workbookViewId="0">
      <selection activeCell="B5" sqref="B5"/>
    </sheetView>
  </sheetViews>
  <sheetFormatPr defaultRowHeight="15" x14ac:dyDescent="0.25"/>
  <cols>
    <col min="1" max="1" width="7.7109375" customWidth="1"/>
    <col min="2" max="2" width="11.140625" customWidth="1"/>
    <col min="3" max="3" width="13.140625" customWidth="1"/>
    <col min="4" max="4" width="12.5703125" customWidth="1"/>
    <col min="5" max="8" width="14.28515625" customWidth="1"/>
  </cols>
  <sheetData>
    <row r="1" spans="1:8" ht="50.45" customHeight="1" x14ac:dyDescent="0.25">
      <c r="A1" s="118" t="s">
        <v>511</v>
      </c>
      <c r="B1" s="119"/>
      <c r="C1" s="119"/>
      <c r="D1" s="119"/>
      <c r="E1" s="119"/>
      <c r="F1" s="119"/>
      <c r="G1" s="119"/>
      <c r="H1" s="119"/>
    </row>
    <row r="2" spans="1:8" ht="15.75" x14ac:dyDescent="0.25">
      <c r="A2" s="24"/>
      <c r="B2" s="71"/>
      <c r="C2" s="25"/>
      <c r="D2" s="26"/>
      <c r="E2" s="25"/>
      <c r="F2" s="25"/>
      <c r="G2" s="25"/>
      <c r="H2" s="27" t="s">
        <v>505</v>
      </c>
    </row>
    <row r="3" spans="1:8" ht="18.75" x14ac:dyDescent="0.3">
      <c r="A3" s="28" t="s">
        <v>0</v>
      </c>
      <c r="B3" s="29"/>
      <c r="C3" s="29"/>
      <c r="D3" s="30"/>
      <c r="E3" s="25"/>
      <c r="F3" s="25"/>
      <c r="G3" s="25"/>
      <c r="H3" s="27"/>
    </row>
    <row r="4" spans="1:8" ht="15.75" thickBot="1" x14ac:dyDescent="0.3">
      <c r="A4" s="25"/>
      <c r="B4" s="25"/>
      <c r="C4" s="25"/>
      <c r="D4" s="27"/>
      <c r="E4" s="25"/>
      <c r="F4" s="25"/>
      <c r="G4" s="25"/>
      <c r="H4" s="25"/>
    </row>
    <row r="5" spans="1:8" ht="15.75" thickBot="1" x14ac:dyDescent="0.3">
      <c r="A5" s="25" t="s">
        <v>1</v>
      </c>
      <c r="B5" s="7"/>
      <c r="C5" s="8"/>
      <c r="D5" s="25"/>
      <c r="E5" s="31"/>
      <c r="F5" s="32" t="e">
        <f>VLOOKUP(B6,'CBSA list'!A3:B466,2,FALSE)</f>
        <v>#N/A</v>
      </c>
      <c r="G5" s="33"/>
      <c r="H5" s="33"/>
    </row>
    <row r="6" spans="1:8" ht="15.75" thickBot="1" x14ac:dyDescent="0.3">
      <c r="A6" s="25" t="s">
        <v>2</v>
      </c>
      <c r="B6" s="6"/>
      <c r="C6" s="25"/>
      <c r="D6" s="25"/>
      <c r="E6" s="25"/>
      <c r="F6" s="31" t="s">
        <v>470</v>
      </c>
      <c r="G6" s="34" t="e">
        <f>VLOOKUP(B6,'CBSA list'!A4:D466,4,FALSE)</f>
        <v>#N/A</v>
      </c>
      <c r="H6" s="35"/>
    </row>
    <row r="7" spans="1:8" x14ac:dyDescent="0.25">
      <c r="A7" s="27"/>
      <c r="B7" s="25"/>
      <c r="C7" s="25"/>
      <c r="D7" s="25"/>
      <c r="E7" s="25"/>
      <c r="F7" s="25"/>
      <c r="G7" s="25"/>
      <c r="H7" s="25"/>
    </row>
    <row r="8" spans="1:8" s="1" customFormat="1" ht="60" x14ac:dyDescent="0.25">
      <c r="A8" s="120" t="s">
        <v>471</v>
      </c>
      <c r="B8" s="121"/>
      <c r="C8" s="36" t="s">
        <v>483</v>
      </c>
      <c r="D8" s="36" t="s">
        <v>484</v>
      </c>
      <c r="E8" s="36" t="s">
        <v>488</v>
      </c>
      <c r="F8" s="36" t="s">
        <v>485</v>
      </c>
      <c r="G8" s="36" t="s">
        <v>486</v>
      </c>
      <c r="H8" s="36" t="s">
        <v>487</v>
      </c>
    </row>
    <row r="9" spans="1:8" hidden="1" x14ac:dyDescent="0.25">
      <c r="A9" s="37" t="s">
        <v>489</v>
      </c>
      <c r="B9" s="38"/>
      <c r="C9" s="39"/>
      <c r="D9" s="39"/>
      <c r="E9" s="39"/>
      <c r="F9" s="39"/>
      <c r="G9" s="39"/>
      <c r="H9" s="39"/>
    </row>
    <row r="10" spans="1:8" hidden="1" x14ac:dyDescent="0.25">
      <c r="A10" s="38" t="s">
        <v>473</v>
      </c>
      <c r="B10" s="38"/>
      <c r="C10" s="40">
        <v>192.39</v>
      </c>
      <c r="D10" s="40">
        <v>151.18</v>
      </c>
      <c r="E10" s="40">
        <v>40.74</v>
      </c>
      <c r="F10" s="40">
        <v>172.56</v>
      </c>
      <c r="G10" s="40">
        <v>743.18</v>
      </c>
      <c r="H10" s="40">
        <v>977.78</v>
      </c>
    </row>
    <row r="11" spans="1:8" hidden="1" x14ac:dyDescent="0.25">
      <c r="A11" s="38" t="s">
        <v>474</v>
      </c>
      <c r="B11" s="38"/>
      <c r="C11" s="40">
        <v>132.19</v>
      </c>
      <c r="D11" s="40">
        <v>103.88</v>
      </c>
      <c r="E11" s="40">
        <v>27.99</v>
      </c>
      <c r="F11" s="40">
        <v>93.41</v>
      </c>
      <c r="G11" s="40">
        <v>475.71</v>
      </c>
      <c r="H11" s="40">
        <v>671.83</v>
      </c>
    </row>
    <row r="12" spans="1:8" hidden="1" x14ac:dyDescent="0.25">
      <c r="A12" s="38" t="s">
        <v>475</v>
      </c>
      <c r="B12" s="38"/>
      <c r="C12" s="40">
        <v>60.2</v>
      </c>
      <c r="D12" s="40">
        <v>47.3</v>
      </c>
      <c r="E12" s="40">
        <v>12.75</v>
      </c>
      <c r="F12" s="40">
        <v>79.150000000000006</v>
      </c>
      <c r="G12" s="40">
        <v>267.47000000000003</v>
      </c>
      <c r="H12" s="40">
        <v>305.95</v>
      </c>
    </row>
    <row r="13" spans="1:8" x14ac:dyDescent="0.25">
      <c r="A13" s="41" t="s">
        <v>482</v>
      </c>
      <c r="B13" s="42"/>
      <c r="C13" s="72" t="e">
        <f t="shared" ref="C13:H13" si="0">($G$6*C11)+C12</f>
        <v>#N/A</v>
      </c>
      <c r="D13" s="72" t="e">
        <f t="shared" si="0"/>
        <v>#N/A</v>
      </c>
      <c r="E13" s="72" t="e">
        <f t="shared" si="0"/>
        <v>#N/A</v>
      </c>
      <c r="F13" s="72" t="e">
        <f t="shared" si="0"/>
        <v>#N/A</v>
      </c>
      <c r="G13" s="72" t="e">
        <f t="shared" si="0"/>
        <v>#N/A</v>
      </c>
      <c r="H13" s="72" t="e">
        <f t="shared" si="0"/>
        <v>#N/A</v>
      </c>
    </row>
    <row r="14" spans="1:8" x14ac:dyDescent="0.25">
      <c r="A14" s="122" t="s">
        <v>472</v>
      </c>
      <c r="B14" s="122"/>
      <c r="C14" s="13"/>
      <c r="D14" s="13"/>
      <c r="E14" s="13"/>
      <c r="F14" s="13"/>
      <c r="G14" s="13"/>
      <c r="H14" s="13"/>
    </row>
    <row r="15" spans="1:8" ht="17.25" x14ac:dyDescent="0.4">
      <c r="A15" s="44" t="s">
        <v>476</v>
      </c>
      <c r="B15" s="45"/>
      <c r="C15" s="46" t="e">
        <f t="shared" ref="C15:H15" si="1">C14*C13</f>
        <v>#N/A</v>
      </c>
      <c r="D15" s="46" t="e">
        <f t="shared" si="1"/>
        <v>#N/A</v>
      </c>
      <c r="E15" s="46" t="e">
        <f t="shared" si="1"/>
        <v>#N/A</v>
      </c>
      <c r="F15" s="46" t="e">
        <f t="shared" si="1"/>
        <v>#N/A</v>
      </c>
      <c r="G15" s="46" t="e">
        <f t="shared" si="1"/>
        <v>#N/A</v>
      </c>
      <c r="H15" s="46" t="e">
        <f t="shared" si="1"/>
        <v>#N/A</v>
      </c>
    </row>
    <row r="16" spans="1:8" x14ac:dyDescent="0.25">
      <c r="A16" s="47"/>
      <c r="B16" s="47"/>
      <c r="C16" s="47"/>
      <c r="D16" s="47"/>
      <c r="E16" s="47"/>
      <c r="F16" s="47"/>
      <c r="G16" s="47"/>
      <c r="H16" s="47"/>
    </row>
    <row r="17" spans="1:12" ht="15.75" x14ac:dyDescent="0.25">
      <c r="A17" s="116" t="e">
        <f>SUM(C15:H15)</f>
        <v>#N/A</v>
      </c>
      <c r="B17" s="116"/>
      <c r="C17" s="48" t="s">
        <v>498</v>
      </c>
      <c r="D17" s="47"/>
      <c r="E17" s="47"/>
      <c r="F17" s="25"/>
      <c r="G17" s="49"/>
      <c r="H17" s="47"/>
      <c r="K17" s="114"/>
      <c r="L17" s="114"/>
    </row>
    <row r="18" spans="1:12" ht="18" x14ac:dyDescent="0.4">
      <c r="A18" s="115"/>
      <c r="B18" s="115"/>
      <c r="C18" s="50" t="s">
        <v>535</v>
      </c>
      <c r="D18" s="47"/>
      <c r="E18" s="47"/>
      <c r="F18" s="51"/>
      <c r="G18" s="49"/>
      <c r="H18" s="47"/>
    </row>
    <row r="19" spans="1:12" ht="18" x14ac:dyDescent="0.4">
      <c r="A19" s="115"/>
      <c r="B19" s="115"/>
      <c r="C19" s="50" t="s">
        <v>514</v>
      </c>
      <c r="D19" s="47"/>
      <c r="E19" s="47"/>
      <c r="F19" s="51"/>
      <c r="G19" s="49"/>
      <c r="H19" s="47"/>
    </row>
    <row r="20" spans="1:12" ht="18" x14ac:dyDescent="0.4">
      <c r="A20" s="116" t="e">
        <f>(A17+A18+A19)*0.02</f>
        <v>#N/A</v>
      </c>
      <c r="B20" s="116"/>
      <c r="C20" s="48" t="s">
        <v>497</v>
      </c>
      <c r="D20" s="47"/>
      <c r="E20" s="47"/>
      <c r="F20" s="51"/>
      <c r="G20" s="49"/>
      <c r="H20" s="47"/>
    </row>
    <row r="21" spans="1:12" ht="18" x14ac:dyDescent="0.4">
      <c r="A21" s="116" t="e">
        <f>(A17+A18+A19)*0.98</f>
        <v>#N/A</v>
      </c>
      <c r="B21" s="116"/>
      <c r="C21" s="48" t="s">
        <v>496</v>
      </c>
      <c r="D21" s="47"/>
      <c r="E21" s="49"/>
      <c r="F21" s="52"/>
      <c r="G21" s="49"/>
      <c r="H21" s="49"/>
    </row>
    <row r="22" spans="1:12" ht="18" x14ac:dyDescent="0.4">
      <c r="A22" s="53" t="s">
        <v>515</v>
      </c>
      <c r="B22" s="25"/>
      <c r="C22" s="73"/>
      <c r="D22" s="47"/>
      <c r="E22" s="47"/>
      <c r="F22" s="51"/>
      <c r="G22" s="49"/>
      <c r="H22" s="47"/>
    </row>
    <row r="23" spans="1:12" ht="92.45" customHeight="1" x14ac:dyDescent="0.25">
      <c r="A23" s="117" t="s">
        <v>491</v>
      </c>
      <c r="B23" s="117"/>
      <c r="C23" s="117"/>
      <c r="D23" s="117"/>
      <c r="E23" s="117"/>
      <c r="F23" s="117"/>
      <c r="G23" s="117"/>
      <c r="H23" s="117"/>
    </row>
    <row r="24" spans="1:12" ht="15.75" x14ac:dyDescent="0.25">
      <c r="A24" s="25"/>
      <c r="B24" s="58" t="s">
        <v>477</v>
      </c>
      <c r="C24" s="5" t="s">
        <v>490</v>
      </c>
      <c r="D24" s="2"/>
      <c r="E24" s="2"/>
      <c r="F24" s="3"/>
      <c r="G24" s="3"/>
      <c r="H24" s="4"/>
    </row>
    <row r="25" spans="1:12" x14ac:dyDescent="0.25">
      <c r="A25" s="25"/>
      <c r="B25" s="4" t="s">
        <v>478</v>
      </c>
      <c r="C25" s="59" t="e">
        <f>C24-6</f>
        <v>#VALUE!</v>
      </c>
      <c r="D25" s="4"/>
      <c r="E25" s="4"/>
      <c r="F25" s="4"/>
      <c r="G25" s="4"/>
      <c r="H25" s="4"/>
    </row>
    <row r="26" spans="1:12" ht="15.75" x14ac:dyDescent="0.25">
      <c r="A26" s="26" t="s">
        <v>492</v>
      </c>
      <c r="B26" s="4"/>
      <c r="C26" s="59"/>
      <c r="D26" s="25"/>
      <c r="E26" s="4"/>
      <c r="F26" s="4"/>
      <c r="G26" s="26" t="s">
        <v>516</v>
      </c>
      <c r="H26" s="4"/>
    </row>
    <row r="27" spans="1:12" ht="30" x14ac:dyDescent="0.25">
      <c r="A27" s="60" t="s">
        <v>517</v>
      </c>
      <c r="B27" s="60" t="s">
        <v>518</v>
      </c>
      <c r="C27" s="60" t="s">
        <v>479</v>
      </c>
      <c r="D27" s="60" t="s">
        <v>480</v>
      </c>
      <c r="E27" s="60" t="s">
        <v>481</v>
      </c>
      <c r="F27" s="25"/>
      <c r="G27" s="61" t="s">
        <v>519</v>
      </c>
      <c r="H27" s="62" t="s">
        <v>520</v>
      </c>
    </row>
    <row r="28" spans="1:12" x14ac:dyDescent="0.25">
      <c r="A28" s="17"/>
      <c r="B28" s="18"/>
      <c r="C28" s="63" t="e">
        <f>B28*0.25*$E$13</f>
        <v>#N/A</v>
      </c>
      <c r="D28" s="63" t="e">
        <f>C28*0.02</f>
        <v>#N/A</v>
      </c>
      <c r="E28" s="63" t="e">
        <f>ROUND(C28-D28,6)</f>
        <v>#N/A</v>
      </c>
      <c r="F28" s="25"/>
      <c r="G28" s="19"/>
      <c r="H28" s="64"/>
    </row>
    <row r="29" spans="1:12" x14ac:dyDescent="0.25">
      <c r="A29" s="20"/>
      <c r="B29" s="21"/>
      <c r="C29" s="65" t="e">
        <f>B29*0.25*$E$13</f>
        <v>#N/A</v>
      </c>
      <c r="D29" s="65" t="e">
        <f t="shared" ref="D29:D38" si="2">C29*0.02</f>
        <v>#N/A</v>
      </c>
      <c r="E29" s="65" t="e">
        <f t="shared" ref="E29:E38" si="3">C29-D29</f>
        <v>#N/A</v>
      </c>
      <c r="F29" s="25"/>
      <c r="G29" s="19"/>
      <c r="H29" s="64"/>
    </row>
    <row r="30" spans="1:12" x14ac:dyDescent="0.25">
      <c r="A30" s="20"/>
      <c r="B30" s="21"/>
      <c r="C30" s="65" t="e">
        <f t="shared" ref="C30:C37" si="4">B30*0.25*$E$13</f>
        <v>#N/A</v>
      </c>
      <c r="D30" s="65" t="e">
        <f t="shared" si="2"/>
        <v>#N/A</v>
      </c>
      <c r="E30" s="65" t="e">
        <f t="shared" si="3"/>
        <v>#N/A</v>
      </c>
      <c r="F30" s="25"/>
      <c r="G30" s="19"/>
      <c r="H30" s="64"/>
    </row>
    <row r="31" spans="1:12" x14ac:dyDescent="0.25">
      <c r="A31" s="20"/>
      <c r="B31" s="21"/>
      <c r="C31" s="65" t="e">
        <f t="shared" si="4"/>
        <v>#N/A</v>
      </c>
      <c r="D31" s="65" t="e">
        <f t="shared" si="2"/>
        <v>#N/A</v>
      </c>
      <c r="E31" s="65" t="e">
        <f t="shared" si="3"/>
        <v>#N/A</v>
      </c>
      <c r="F31" s="25"/>
      <c r="G31" s="19"/>
      <c r="H31" s="64"/>
    </row>
    <row r="32" spans="1:12" x14ac:dyDescent="0.25">
      <c r="A32" s="20"/>
      <c r="B32" s="21"/>
      <c r="C32" s="65" t="e">
        <f>B32*0.25*$E$13</f>
        <v>#N/A</v>
      </c>
      <c r="D32" s="65" t="e">
        <f t="shared" si="2"/>
        <v>#N/A</v>
      </c>
      <c r="E32" s="65" t="e">
        <f t="shared" si="3"/>
        <v>#N/A</v>
      </c>
      <c r="F32" s="25"/>
      <c r="G32" s="19"/>
      <c r="H32" s="64"/>
    </row>
    <row r="33" spans="1:8" x14ac:dyDescent="0.25">
      <c r="A33" s="20"/>
      <c r="B33" s="21"/>
      <c r="C33" s="65" t="e">
        <f>B33*0.25*$E$13</f>
        <v>#N/A</v>
      </c>
      <c r="D33" s="65" t="e">
        <f t="shared" si="2"/>
        <v>#N/A</v>
      </c>
      <c r="E33" s="65" t="e">
        <f t="shared" si="3"/>
        <v>#N/A</v>
      </c>
      <c r="F33" s="25"/>
      <c r="G33" s="19"/>
      <c r="H33" s="64"/>
    </row>
    <row r="34" spans="1:8" x14ac:dyDescent="0.25">
      <c r="A34" s="20"/>
      <c r="B34" s="21"/>
      <c r="C34" s="65" t="e">
        <f>B34*0.25*$E$13</f>
        <v>#N/A</v>
      </c>
      <c r="D34" s="65" t="e">
        <f t="shared" si="2"/>
        <v>#N/A</v>
      </c>
      <c r="E34" s="65" t="e">
        <f t="shared" si="3"/>
        <v>#N/A</v>
      </c>
      <c r="F34" s="25"/>
      <c r="G34" s="22"/>
      <c r="H34" s="64"/>
    </row>
    <row r="35" spans="1:8" x14ac:dyDescent="0.25">
      <c r="A35" s="20"/>
      <c r="B35" s="21"/>
      <c r="C35" s="65" t="e">
        <f t="shared" si="4"/>
        <v>#N/A</v>
      </c>
      <c r="D35" s="65" t="e">
        <f t="shared" si="2"/>
        <v>#N/A</v>
      </c>
      <c r="E35" s="65" t="e">
        <f t="shared" si="3"/>
        <v>#N/A</v>
      </c>
      <c r="F35" s="25"/>
      <c r="G35" s="23"/>
      <c r="H35" s="64"/>
    </row>
    <row r="36" spans="1:8" x14ac:dyDescent="0.25">
      <c r="A36" s="20"/>
      <c r="B36" s="21"/>
      <c r="C36" s="65" t="e">
        <f t="shared" si="4"/>
        <v>#N/A</v>
      </c>
      <c r="D36" s="65" t="e">
        <f t="shared" si="2"/>
        <v>#N/A</v>
      </c>
      <c r="E36" s="65" t="e">
        <f t="shared" si="3"/>
        <v>#N/A</v>
      </c>
      <c r="F36" s="25"/>
      <c r="G36" s="23"/>
      <c r="H36" s="64"/>
    </row>
    <row r="37" spans="1:8" x14ac:dyDescent="0.25">
      <c r="A37" s="20"/>
      <c r="B37" s="21"/>
      <c r="C37" s="66" t="e">
        <f t="shared" si="4"/>
        <v>#N/A</v>
      </c>
      <c r="D37" s="65" t="e">
        <f t="shared" si="2"/>
        <v>#N/A</v>
      </c>
      <c r="E37" s="65" t="e">
        <f t="shared" si="3"/>
        <v>#N/A</v>
      </c>
      <c r="F37" s="25"/>
      <c r="G37" s="23"/>
      <c r="H37" s="64"/>
    </row>
    <row r="38" spans="1:8" ht="15.75" x14ac:dyDescent="0.25">
      <c r="A38" s="4"/>
      <c r="B38" s="67">
        <f>SUM(B28:B37)*0.25</f>
        <v>0</v>
      </c>
      <c r="C38" s="68" t="e">
        <f>SUM(C28:C37)</f>
        <v>#N/A</v>
      </c>
      <c r="D38" s="69" t="e">
        <f t="shared" si="2"/>
        <v>#N/A</v>
      </c>
      <c r="E38" s="10" t="e">
        <f t="shared" si="3"/>
        <v>#N/A</v>
      </c>
      <c r="F38" s="25"/>
      <c r="G38" s="70">
        <f>SUM(G28:G37)</f>
        <v>0</v>
      </c>
      <c r="H38" s="68">
        <f>SUM(G38)/0.98</f>
        <v>0</v>
      </c>
    </row>
    <row r="39" spans="1:8" x14ac:dyDescent="0.25">
      <c r="A39" s="108"/>
      <c r="B39" s="108"/>
      <c r="C39" s="108"/>
      <c r="D39" s="108"/>
      <c r="E39" s="108"/>
      <c r="F39" s="108"/>
      <c r="G39" s="108"/>
      <c r="H39" s="108"/>
    </row>
    <row r="44" spans="1:8" ht="16.899999999999999" customHeight="1" x14ac:dyDescent="0.25">
      <c r="A44" s="123"/>
      <c r="B44" s="123"/>
      <c r="C44" s="123"/>
      <c r="D44" s="123"/>
      <c r="E44" s="123"/>
      <c r="F44" s="123"/>
      <c r="G44" s="123"/>
      <c r="H44" s="123"/>
    </row>
  </sheetData>
  <sheetProtection algorithmName="SHA-512" hashValue="yqS6j+cFRYNsRZEtDI0oiOScQN3h/SKxTsVu6aBteAJBDLZoBUB3N5Q2K9tKJPKwCnRVKpl3jaGbF1xXzHCR7A==" saltValue="FL96aDgvxg5sXjaKQe4smA==" spinCount="100000" sheet="1" objects="1" scenarios="1" selectLockedCells="1"/>
  <mergeCells count="11">
    <mergeCell ref="A1:H1"/>
    <mergeCell ref="A44:H44"/>
    <mergeCell ref="A8:B8"/>
    <mergeCell ref="A14:B14"/>
    <mergeCell ref="A23:H23"/>
    <mergeCell ref="A17:B17"/>
    <mergeCell ref="K17:L17"/>
    <mergeCell ref="A18:B18"/>
    <mergeCell ref="A19:B19"/>
    <mergeCell ref="A20:B20"/>
    <mergeCell ref="A21:B21"/>
  </mergeCells>
  <pageMargins left="0.25" right="0.25" top="0.5" bottom="0.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election activeCell="A4" sqref="A4"/>
    </sheetView>
  </sheetViews>
  <sheetFormatPr defaultColWidth="8.85546875" defaultRowHeight="15" x14ac:dyDescent="0.25"/>
  <cols>
    <col min="1" max="1" width="4" style="15" customWidth="1"/>
    <col min="2" max="2" width="80.28515625" style="14" customWidth="1"/>
    <col min="3" max="3" width="23.140625" style="14" customWidth="1"/>
    <col min="4" max="16384" width="8.85546875" style="14"/>
  </cols>
  <sheetData>
    <row r="1" spans="1:2" ht="15.75" x14ac:dyDescent="0.25">
      <c r="A1" s="77"/>
      <c r="B1" s="78" t="s">
        <v>495</v>
      </c>
    </row>
    <row r="2" spans="1:2" ht="105" x14ac:dyDescent="0.25">
      <c r="A2" s="79">
        <v>1</v>
      </c>
      <c r="B2" s="80" t="s">
        <v>513</v>
      </c>
    </row>
    <row r="3" spans="1:2" x14ac:dyDescent="0.25">
      <c r="A3" s="81">
        <v>2</v>
      </c>
      <c r="B3" s="82" t="s">
        <v>494</v>
      </c>
    </row>
    <row r="4" spans="1:2" x14ac:dyDescent="0.25">
      <c r="A4" s="74"/>
      <c r="B4" s="83" t="s">
        <v>493</v>
      </c>
    </row>
    <row r="5" spans="1:2" ht="60" x14ac:dyDescent="0.25">
      <c r="A5" s="74"/>
      <c r="B5" s="84" t="s">
        <v>521</v>
      </c>
    </row>
    <row r="6" spans="1:2" x14ac:dyDescent="0.25">
      <c r="A6" s="74"/>
      <c r="B6" s="83" t="s">
        <v>499</v>
      </c>
    </row>
    <row r="7" spans="1:2" x14ac:dyDescent="0.25">
      <c r="A7" s="74"/>
      <c r="B7" s="83" t="s">
        <v>500</v>
      </c>
    </row>
    <row r="8" spans="1:2" x14ac:dyDescent="0.25">
      <c r="A8" s="74"/>
      <c r="B8" s="83" t="s">
        <v>501</v>
      </c>
    </row>
    <row r="9" spans="1:2" x14ac:dyDescent="0.25">
      <c r="A9" s="74"/>
      <c r="B9" s="83" t="s">
        <v>502</v>
      </c>
    </row>
    <row r="10" spans="1:2" x14ac:dyDescent="0.25">
      <c r="A10" s="74"/>
      <c r="B10" s="83" t="s">
        <v>503</v>
      </c>
    </row>
    <row r="11" spans="1:2" x14ac:dyDescent="0.25">
      <c r="A11" s="74"/>
      <c r="B11" s="83" t="s">
        <v>504</v>
      </c>
    </row>
    <row r="12" spans="1:2" ht="30" x14ac:dyDescent="0.25">
      <c r="A12" s="79">
        <v>3</v>
      </c>
      <c r="B12" s="80" t="s">
        <v>522</v>
      </c>
    </row>
    <row r="13" spans="1:2" x14ac:dyDescent="0.25">
      <c r="A13" s="85">
        <v>4</v>
      </c>
      <c r="B13" s="86" t="s">
        <v>523</v>
      </c>
    </row>
    <row r="14" spans="1:2" x14ac:dyDescent="0.25">
      <c r="A14" s="74"/>
      <c r="B14" s="82" t="s">
        <v>524</v>
      </c>
    </row>
    <row r="15" spans="1:2" x14ac:dyDescent="0.25">
      <c r="A15" s="75"/>
      <c r="B15" s="87" t="s">
        <v>525</v>
      </c>
    </row>
    <row r="16" spans="1:2" x14ac:dyDescent="0.25">
      <c r="A16" s="79">
        <v>5</v>
      </c>
      <c r="B16" s="88" t="s">
        <v>526</v>
      </c>
    </row>
    <row r="17" spans="1:2" ht="15.75" thickBot="1" x14ac:dyDescent="0.3">
      <c r="A17" s="89">
        <v>6</v>
      </c>
      <c r="B17" s="90" t="s">
        <v>527</v>
      </c>
    </row>
    <row r="18" spans="1:2" ht="15.75" thickBot="1" x14ac:dyDescent="0.3">
      <c r="A18" s="91"/>
      <c r="B18" s="92"/>
    </row>
    <row r="19" spans="1:2" ht="16.5" thickBot="1" x14ac:dyDescent="0.3">
      <c r="A19" s="93"/>
      <c r="B19" s="94" t="s">
        <v>492</v>
      </c>
    </row>
    <row r="20" spans="1:2" ht="30" x14ac:dyDescent="0.25">
      <c r="A20" s="95">
        <v>1</v>
      </c>
      <c r="B20" s="96" t="s">
        <v>532</v>
      </c>
    </row>
    <row r="21" spans="1:2" ht="60" x14ac:dyDescent="0.25">
      <c r="A21" s="97">
        <v>2</v>
      </c>
      <c r="B21" s="98" t="s">
        <v>533</v>
      </c>
    </row>
    <row r="22" spans="1:2" ht="30" x14ac:dyDescent="0.25">
      <c r="A22" s="97">
        <v>3</v>
      </c>
      <c r="B22" s="98" t="s">
        <v>534</v>
      </c>
    </row>
    <row r="23" spans="1:2" x14ac:dyDescent="0.25">
      <c r="A23" s="97">
        <v>4</v>
      </c>
      <c r="B23" s="99" t="s">
        <v>528</v>
      </c>
    </row>
    <row r="24" spans="1:2" ht="30" x14ac:dyDescent="0.25">
      <c r="A24" s="97">
        <v>5</v>
      </c>
      <c r="B24" s="98" t="s">
        <v>529</v>
      </c>
    </row>
    <row r="25" spans="1:2" ht="15.75" thickBot="1" x14ac:dyDescent="0.3">
      <c r="A25" s="91"/>
      <c r="B25" s="92"/>
    </row>
    <row r="26" spans="1:2" ht="16.5" thickBot="1" x14ac:dyDescent="0.3">
      <c r="A26" s="93"/>
      <c r="B26" s="94" t="s">
        <v>516</v>
      </c>
    </row>
    <row r="27" spans="1:2" x14ac:dyDescent="0.25">
      <c r="A27" s="76"/>
      <c r="B27" s="100" t="s">
        <v>530</v>
      </c>
    </row>
    <row r="28" spans="1:2" ht="30" x14ac:dyDescent="0.25">
      <c r="A28" s="95"/>
      <c r="B28" s="96" t="s">
        <v>531</v>
      </c>
    </row>
    <row r="29" spans="1:2" x14ac:dyDescent="0.25">
      <c r="A29" s="112"/>
      <c r="B29" s="113"/>
    </row>
    <row r="30" spans="1:2" x14ac:dyDescent="0.25">
      <c r="A30" s="112"/>
      <c r="B30" s="113"/>
    </row>
  </sheetData>
  <sheetProtection algorithmName="SHA-512" hashValue="yOWVDT99mw528h2KL+SVBv8likV0bhaSCCpcb+5uZacSZiCqrP65MuT57qCV3INFZ/qv+6QNEuI2dL2aH9jKgw==" saltValue="QY6lLasrKZ16Zp1qSBLRxQ==" spinCount="100000" sheet="1" objects="1" scenarios="1" selectLockedCell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6"/>
  <sheetViews>
    <sheetView workbookViewId="0">
      <selection sqref="A1:E466"/>
    </sheetView>
  </sheetViews>
  <sheetFormatPr defaultRowHeight="15" x14ac:dyDescent="0.25"/>
  <cols>
    <col min="1" max="1" width="9.42578125" customWidth="1"/>
    <col min="2" max="2" width="41" customWidth="1"/>
    <col min="3" max="3" width="0" hidden="1" customWidth="1"/>
    <col min="5" max="5" width="39" customWidth="1"/>
    <col min="6" max="6" width="9.28515625" customWidth="1"/>
  </cols>
  <sheetData>
    <row r="1" spans="1:6" x14ac:dyDescent="0.25">
      <c r="A1" s="101" t="s">
        <v>506</v>
      </c>
      <c r="B1" s="101"/>
      <c r="C1" s="102"/>
      <c r="D1" s="25"/>
      <c r="E1" s="25"/>
    </row>
    <row r="2" spans="1:6" x14ac:dyDescent="0.25">
      <c r="A2" s="101"/>
      <c r="B2" s="101"/>
      <c r="C2" s="102"/>
      <c r="D2" s="25"/>
      <c r="E2" s="25"/>
    </row>
    <row r="3" spans="1:6" ht="30" x14ac:dyDescent="0.25">
      <c r="A3" s="101" t="s">
        <v>3</v>
      </c>
      <c r="B3" s="101" t="s">
        <v>4</v>
      </c>
      <c r="C3" s="103"/>
      <c r="D3" s="103" t="s">
        <v>5</v>
      </c>
      <c r="E3" s="25"/>
    </row>
    <row r="4" spans="1:6" x14ac:dyDescent="0.25">
      <c r="A4" s="25">
        <v>99901</v>
      </c>
      <c r="B4" s="25" t="s">
        <v>6</v>
      </c>
      <c r="C4" s="104"/>
      <c r="D4" s="104">
        <v>0.78520000000000001</v>
      </c>
      <c r="E4" s="25" t="s">
        <v>510</v>
      </c>
      <c r="F4" s="16"/>
    </row>
    <row r="5" spans="1:6" x14ac:dyDescent="0.25">
      <c r="A5" s="25">
        <v>99902</v>
      </c>
      <c r="B5" s="25" t="s">
        <v>7</v>
      </c>
      <c r="C5" s="104"/>
      <c r="D5" s="104">
        <v>1.3443000000000001</v>
      </c>
      <c r="E5" s="25" t="s">
        <v>510</v>
      </c>
      <c r="F5" s="16"/>
    </row>
    <row r="6" spans="1:6" x14ac:dyDescent="0.25">
      <c r="A6" s="25">
        <v>99903</v>
      </c>
      <c r="B6" s="25" t="s">
        <v>8</v>
      </c>
      <c r="C6" s="104"/>
      <c r="D6" s="104">
        <v>0.89019999999999999</v>
      </c>
      <c r="E6" s="25" t="s">
        <v>510</v>
      </c>
      <c r="F6" s="16"/>
    </row>
    <row r="7" spans="1:6" x14ac:dyDescent="0.25">
      <c r="A7" s="25">
        <v>99904</v>
      </c>
      <c r="B7" s="25" t="s">
        <v>9</v>
      </c>
      <c r="C7" s="104"/>
      <c r="D7" s="104">
        <v>0.8</v>
      </c>
      <c r="E7" s="25" t="s">
        <v>510</v>
      </c>
      <c r="F7" s="16"/>
    </row>
    <row r="8" spans="1:6" x14ac:dyDescent="0.25">
      <c r="A8" s="25">
        <v>99905</v>
      </c>
      <c r="B8" s="25" t="s">
        <v>10</v>
      </c>
      <c r="C8" s="104"/>
      <c r="D8" s="104">
        <v>1.3002</v>
      </c>
      <c r="E8" s="25" t="s">
        <v>510</v>
      </c>
      <c r="F8" s="16"/>
    </row>
    <row r="9" spans="1:6" x14ac:dyDescent="0.25">
      <c r="A9" s="25">
        <v>99906</v>
      </c>
      <c r="B9" s="25" t="s">
        <v>11</v>
      </c>
      <c r="C9" s="104"/>
      <c r="D9" s="104">
        <v>1.012</v>
      </c>
      <c r="E9" s="25" t="s">
        <v>510</v>
      </c>
      <c r="F9" s="16"/>
    </row>
    <row r="10" spans="1:6" x14ac:dyDescent="0.25">
      <c r="A10" s="25">
        <v>99907</v>
      </c>
      <c r="B10" s="25" t="s">
        <v>12</v>
      </c>
      <c r="C10" s="104"/>
      <c r="D10" s="104">
        <v>1.0961000000000001</v>
      </c>
      <c r="E10" s="25" t="s">
        <v>510</v>
      </c>
      <c r="F10" s="16"/>
    </row>
    <row r="11" spans="1:6" ht="17.25" x14ac:dyDescent="0.25">
      <c r="A11" s="25">
        <v>99908</v>
      </c>
      <c r="B11" s="105" t="s">
        <v>13</v>
      </c>
      <c r="C11" s="106"/>
      <c r="D11" s="106" t="s">
        <v>14</v>
      </c>
      <c r="E11" s="107" t="s">
        <v>15</v>
      </c>
    </row>
    <row r="12" spans="1:6" x14ac:dyDescent="0.25">
      <c r="A12" s="25">
        <v>99910</v>
      </c>
      <c r="B12" s="25" t="s">
        <v>16</v>
      </c>
      <c r="C12" s="104"/>
      <c r="D12" s="104">
        <v>0.82420000000000004</v>
      </c>
      <c r="E12" s="25" t="s">
        <v>510</v>
      </c>
      <c r="F12" s="16"/>
    </row>
    <row r="13" spans="1:6" x14ac:dyDescent="0.25">
      <c r="A13" s="25">
        <v>99911</v>
      </c>
      <c r="B13" s="25" t="s">
        <v>17</v>
      </c>
      <c r="C13" s="104"/>
      <c r="D13" s="104">
        <v>0.8</v>
      </c>
      <c r="E13" s="25" t="s">
        <v>510</v>
      </c>
      <c r="F13" s="16"/>
    </row>
    <row r="14" spans="1:6" x14ac:dyDescent="0.25">
      <c r="A14" s="25">
        <v>99912</v>
      </c>
      <c r="B14" s="25" t="s">
        <v>18</v>
      </c>
      <c r="C14" s="104"/>
      <c r="D14" s="104">
        <v>1.1420999999999999</v>
      </c>
      <c r="E14" s="25" t="s">
        <v>510</v>
      </c>
      <c r="F14" s="16"/>
    </row>
    <row r="15" spans="1:6" x14ac:dyDescent="0.25">
      <c r="A15" s="25">
        <v>99913</v>
      </c>
      <c r="B15" s="25" t="s">
        <v>19</v>
      </c>
      <c r="C15" s="104"/>
      <c r="D15" s="104">
        <v>0.8</v>
      </c>
      <c r="E15" s="25" t="s">
        <v>510</v>
      </c>
      <c r="F15" s="16"/>
    </row>
    <row r="16" spans="1:6" x14ac:dyDescent="0.25">
      <c r="A16" s="25">
        <v>99914</v>
      </c>
      <c r="B16" s="25" t="s">
        <v>20</v>
      </c>
      <c r="C16" s="104"/>
      <c r="D16" s="104">
        <v>0.8508</v>
      </c>
      <c r="E16" s="25" t="s">
        <v>510</v>
      </c>
      <c r="F16" s="16"/>
    </row>
    <row r="17" spans="1:6" x14ac:dyDescent="0.25">
      <c r="A17" s="25">
        <v>99915</v>
      </c>
      <c r="B17" s="25" t="s">
        <v>21</v>
      </c>
      <c r="C17" s="104"/>
      <c r="D17" s="104">
        <v>0.80879999999999996</v>
      </c>
      <c r="E17" s="25" t="s">
        <v>510</v>
      </c>
      <c r="F17" s="16"/>
    </row>
    <row r="18" spans="1:6" x14ac:dyDescent="0.25">
      <c r="A18" s="25">
        <v>99916</v>
      </c>
      <c r="B18" s="25" t="s">
        <v>22</v>
      </c>
      <c r="C18" s="104"/>
      <c r="D18" s="104">
        <v>0.83599999999999997</v>
      </c>
      <c r="E18" s="25" t="s">
        <v>510</v>
      </c>
      <c r="F18" s="16"/>
    </row>
    <row r="19" spans="1:6" x14ac:dyDescent="0.25">
      <c r="A19" s="25">
        <v>99917</v>
      </c>
      <c r="B19" s="25" t="s">
        <v>23</v>
      </c>
      <c r="C19" s="104"/>
      <c r="D19" s="104">
        <v>0.8</v>
      </c>
      <c r="E19" s="25" t="s">
        <v>510</v>
      </c>
      <c r="F19" s="16"/>
    </row>
    <row r="20" spans="1:6" x14ac:dyDescent="0.25">
      <c r="A20" s="25">
        <v>99918</v>
      </c>
      <c r="B20" s="25" t="s">
        <v>24</v>
      </c>
      <c r="C20" s="104"/>
      <c r="D20" s="104">
        <v>0.8</v>
      </c>
      <c r="E20" s="25" t="s">
        <v>510</v>
      </c>
      <c r="F20" s="16"/>
    </row>
    <row r="21" spans="1:6" x14ac:dyDescent="0.25">
      <c r="A21" s="25">
        <v>99919</v>
      </c>
      <c r="B21" s="25" t="s">
        <v>25</v>
      </c>
      <c r="C21" s="104"/>
      <c r="D21" s="104">
        <v>0.8</v>
      </c>
      <c r="E21" s="25" t="s">
        <v>510</v>
      </c>
      <c r="F21" s="16"/>
    </row>
    <row r="22" spans="1:6" x14ac:dyDescent="0.25">
      <c r="A22" s="25">
        <v>99920</v>
      </c>
      <c r="B22" s="25" t="s">
        <v>26</v>
      </c>
      <c r="C22" s="104"/>
      <c r="D22" s="104">
        <v>0.8468</v>
      </c>
      <c r="E22" s="25" t="s">
        <v>510</v>
      </c>
      <c r="F22" s="16"/>
    </row>
    <row r="23" spans="1:6" x14ac:dyDescent="0.25">
      <c r="A23" s="25">
        <v>99921</v>
      </c>
      <c r="B23" s="25" t="s">
        <v>27</v>
      </c>
      <c r="C23" s="104"/>
      <c r="D23" s="104">
        <v>0.88929999999999998</v>
      </c>
      <c r="E23" s="25" t="s">
        <v>510</v>
      </c>
      <c r="F23" s="16"/>
    </row>
    <row r="24" spans="1:6" x14ac:dyDescent="0.25">
      <c r="A24" s="25">
        <v>99922</v>
      </c>
      <c r="B24" s="25" t="s">
        <v>28</v>
      </c>
      <c r="C24" s="104"/>
      <c r="D24" s="104">
        <v>1.1066</v>
      </c>
      <c r="E24" s="25" t="s">
        <v>510</v>
      </c>
      <c r="F24" s="16"/>
    </row>
    <row r="25" spans="1:6" x14ac:dyDescent="0.25">
      <c r="A25" s="25">
        <v>99923</v>
      </c>
      <c r="B25" s="25" t="s">
        <v>29</v>
      </c>
      <c r="C25" s="104"/>
      <c r="D25" s="104">
        <v>0.84130000000000005</v>
      </c>
      <c r="E25" s="25" t="s">
        <v>510</v>
      </c>
      <c r="F25" s="16"/>
    </row>
    <row r="26" spans="1:6" x14ac:dyDescent="0.25">
      <c r="A26" s="25">
        <v>99924</v>
      </c>
      <c r="B26" s="25" t="s">
        <v>30</v>
      </c>
      <c r="C26" s="104"/>
      <c r="D26" s="104">
        <v>0.90010000000000001</v>
      </c>
      <c r="E26" s="25" t="s">
        <v>510</v>
      </c>
      <c r="F26" s="16"/>
    </row>
    <row r="27" spans="1:6" x14ac:dyDescent="0.25">
      <c r="A27" s="25">
        <v>99925</v>
      </c>
      <c r="B27" s="25" t="s">
        <v>31</v>
      </c>
      <c r="C27" s="104"/>
      <c r="D27" s="104">
        <v>0.8</v>
      </c>
      <c r="E27" s="25" t="s">
        <v>510</v>
      </c>
      <c r="F27" s="16"/>
    </row>
    <row r="28" spans="1:6" x14ac:dyDescent="0.25">
      <c r="A28" s="25">
        <v>99926</v>
      </c>
      <c r="B28" s="25" t="s">
        <v>32</v>
      </c>
      <c r="C28" s="104"/>
      <c r="D28" s="104">
        <v>0.8</v>
      </c>
      <c r="E28" s="25" t="s">
        <v>510</v>
      </c>
      <c r="F28" s="16"/>
    </row>
    <row r="29" spans="1:6" x14ac:dyDescent="0.25">
      <c r="A29" s="25">
        <v>99927</v>
      </c>
      <c r="B29" s="25" t="s">
        <v>33</v>
      </c>
      <c r="C29" s="104"/>
      <c r="D29" s="104">
        <v>0.89529999999999998</v>
      </c>
      <c r="E29" s="25" t="s">
        <v>510</v>
      </c>
      <c r="F29" s="16"/>
    </row>
    <row r="30" spans="1:6" x14ac:dyDescent="0.25">
      <c r="A30" s="25">
        <v>99928</v>
      </c>
      <c r="B30" s="25" t="s">
        <v>34</v>
      </c>
      <c r="C30" s="104"/>
      <c r="D30" s="104">
        <v>0.88439999999999996</v>
      </c>
      <c r="E30" s="25" t="s">
        <v>510</v>
      </c>
      <c r="F30" s="16"/>
    </row>
    <row r="31" spans="1:6" x14ac:dyDescent="0.25">
      <c r="A31" s="25">
        <v>99929</v>
      </c>
      <c r="B31" s="25" t="s">
        <v>35</v>
      </c>
      <c r="C31" s="104"/>
      <c r="D31" s="104">
        <v>0.8</v>
      </c>
      <c r="E31" s="25" t="s">
        <v>510</v>
      </c>
      <c r="F31" s="16"/>
    </row>
    <row r="32" spans="1:6" x14ac:dyDescent="0.25">
      <c r="A32" s="25">
        <v>99930</v>
      </c>
      <c r="B32" s="25" t="s">
        <v>36</v>
      </c>
      <c r="C32" s="104"/>
      <c r="D32" s="104">
        <v>1.0632999999999999</v>
      </c>
      <c r="E32" s="25" t="s">
        <v>510</v>
      </c>
      <c r="F32" s="16"/>
    </row>
    <row r="33" spans="1:6" ht="17.25" x14ac:dyDescent="0.25">
      <c r="A33" s="25">
        <v>99931</v>
      </c>
      <c r="B33" s="105" t="s">
        <v>37</v>
      </c>
      <c r="C33" s="106"/>
      <c r="D33" s="106" t="s">
        <v>14</v>
      </c>
      <c r="E33" s="107" t="s">
        <v>15</v>
      </c>
    </row>
    <row r="34" spans="1:6" x14ac:dyDescent="0.25">
      <c r="A34" s="25">
        <v>99932</v>
      </c>
      <c r="B34" s="25" t="s">
        <v>38</v>
      </c>
      <c r="C34" s="104"/>
      <c r="D34" s="104">
        <v>0.84809999999999997</v>
      </c>
      <c r="E34" s="25" t="s">
        <v>510</v>
      </c>
      <c r="F34" s="16"/>
    </row>
    <row r="35" spans="1:6" x14ac:dyDescent="0.25">
      <c r="A35" s="25">
        <v>99933</v>
      </c>
      <c r="B35" s="25" t="s">
        <v>39</v>
      </c>
      <c r="C35" s="104"/>
      <c r="D35" s="104">
        <v>0.84989999999999999</v>
      </c>
      <c r="E35" s="25" t="s">
        <v>510</v>
      </c>
      <c r="F35" s="16"/>
    </row>
    <row r="36" spans="1:6" x14ac:dyDescent="0.25">
      <c r="A36" s="25">
        <v>99934</v>
      </c>
      <c r="B36" s="25" t="s">
        <v>40</v>
      </c>
      <c r="C36" s="104"/>
      <c r="D36" s="104">
        <v>0.8</v>
      </c>
      <c r="E36" s="25" t="s">
        <v>510</v>
      </c>
      <c r="F36" s="16"/>
    </row>
    <row r="37" spans="1:6" x14ac:dyDescent="0.25">
      <c r="A37" s="25">
        <v>99935</v>
      </c>
      <c r="B37" s="25" t="s">
        <v>41</v>
      </c>
      <c r="C37" s="104"/>
      <c r="D37" s="104">
        <v>0.8</v>
      </c>
      <c r="E37" s="25" t="s">
        <v>510</v>
      </c>
      <c r="F37" s="16"/>
    </row>
    <row r="38" spans="1:6" x14ac:dyDescent="0.25">
      <c r="A38" s="25">
        <v>99936</v>
      </c>
      <c r="B38" s="25" t="s">
        <v>42</v>
      </c>
      <c r="C38" s="104"/>
      <c r="D38" s="104">
        <v>0.80530000000000002</v>
      </c>
      <c r="E38" s="25" t="s">
        <v>510</v>
      </c>
      <c r="F38" s="16"/>
    </row>
    <row r="39" spans="1:6" x14ac:dyDescent="0.25">
      <c r="A39" s="25">
        <v>99937</v>
      </c>
      <c r="B39" s="25" t="s">
        <v>43</v>
      </c>
      <c r="C39" s="104"/>
      <c r="D39" s="104">
        <v>0.8</v>
      </c>
      <c r="E39" s="25" t="s">
        <v>510</v>
      </c>
      <c r="F39" s="16"/>
    </row>
    <row r="40" spans="1:6" x14ac:dyDescent="0.25">
      <c r="A40" s="25">
        <v>99938</v>
      </c>
      <c r="B40" s="25" t="s">
        <v>44</v>
      </c>
      <c r="C40" s="104"/>
      <c r="D40" s="104">
        <v>1.0523</v>
      </c>
      <c r="E40" s="25" t="s">
        <v>510</v>
      </c>
      <c r="F40" s="16"/>
    </row>
    <row r="41" spans="1:6" x14ac:dyDescent="0.25">
      <c r="A41" s="25">
        <v>99939</v>
      </c>
      <c r="B41" s="25" t="s">
        <v>45</v>
      </c>
      <c r="C41" s="104"/>
      <c r="D41" s="104">
        <v>0.8</v>
      </c>
      <c r="E41" s="25" t="s">
        <v>510</v>
      </c>
      <c r="F41" s="16"/>
    </row>
    <row r="42" spans="1:6" x14ac:dyDescent="0.25">
      <c r="A42" s="25">
        <v>99940</v>
      </c>
      <c r="B42" s="25" t="s">
        <v>46</v>
      </c>
      <c r="C42" s="104"/>
      <c r="D42" s="104">
        <v>0.46539999999999998</v>
      </c>
      <c r="E42" s="25" t="s">
        <v>510</v>
      </c>
      <c r="F42" s="16"/>
    </row>
    <row r="43" spans="1:6" ht="17.25" x14ac:dyDescent="0.25">
      <c r="A43" s="25">
        <v>99941</v>
      </c>
      <c r="B43" s="25" t="s">
        <v>507</v>
      </c>
      <c r="C43" s="106"/>
      <c r="D43" s="106" t="s">
        <v>14</v>
      </c>
      <c r="E43" s="107" t="s">
        <v>15</v>
      </c>
    </row>
    <row r="44" spans="1:6" x14ac:dyDescent="0.25">
      <c r="A44" s="25">
        <v>99942</v>
      </c>
      <c r="B44" s="25" t="s">
        <v>47</v>
      </c>
      <c r="C44" s="104"/>
      <c r="D44" s="104">
        <v>0.80979999999999996</v>
      </c>
      <c r="E44" s="25" t="s">
        <v>510</v>
      </c>
      <c r="F44" s="16"/>
    </row>
    <row r="45" spans="1:6" x14ac:dyDescent="0.25">
      <c r="A45" s="25">
        <v>99943</v>
      </c>
      <c r="B45" s="25" t="s">
        <v>48</v>
      </c>
      <c r="C45" s="104"/>
      <c r="D45" s="104">
        <v>0.8</v>
      </c>
      <c r="E45" s="25" t="s">
        <v>510</v>
      </c>
      <c r="F45" s="16"/>
    </row>
    <row r="46" spans="1:6" x14ac:dyDescent="0.25">
      <c r="A46" s="25">
        <v>99944</v>
      </c>
      <c r="B46" s="25" t="s">
        <v>49</v>
      </c>
      <c r="C46" s="104"/>
      <c r="D46" s="104">
        <v>0.8</v>
      </c>
      <c r="E46" s="25" t="s">
        <v>510</v>
      </c>
      <c r="F46" s="16"/>
    </row>
    <row r="47" spans="1:6" x14ac:dyDescent="0.25">
      <c r="A47" s="25">
        <v>99945</v>
      </c>
      <c r="B47" s="25" t="s">
        <v>50</v>
      </c>
      <c r="C47" s="104"/>
      <c r="D47" s="104">
        <v>0.8</v>
      </c>
      <c r="E47" s="25" t="s">
        <v>510</v>
      </c>
      <c r="F47" s="16"/>
    </row>
    <row r="48" spans="1:6" x14ac:dyDescent="0.25">
      <c r="A48" s="25">
        <v>99946</v>
      </c>
      <c r="B48" s="25" t="s">
        <v>51</v>
      </c>
      <c r="C48" s="104"/>
      <c r="D48" s="104">
        <v>0.90910000000000002</v>
      </c>
      <c r="E48" s="25" t="s">
        <v>510</v>
      </c>
      <c r="F48" s="16"/>
    </row>
    <row r="49" spans="1:7" x14ac:dyDescent="0.25">
      <c r="A49" s="25">
        <v>99947</v>
      </c>
      <c r="B49" s="25" t="s">
        <v>52</v>
      </c>
      <c r="C49" s="104"/>
      <c r="D49" s="104">
        <v>0.98950000000000005</v>
      </c>
      <c r="E49" s="25" t="s">
        <v>510</v>
      </c>
      <c r="F49" s="16"/>
    </row>
    <row r="50" spans="1:7" x14ac:dyDescent="0.25">
      <c r="A50" s="25">
        <v>99948</v>
      </c>
      <c r="B50" s="25" t="s">
        <v>53</v>
      </c>
      <c r="C50" s="104"/>
      <c r="D50" s="104">
        <v>0.77529999999999999</v>
      </c>
      <c r="E50" s="25" t="s">
        <v>510</v>
      </c>
      <c r="F50" s="16"/>
    </row>
    <row r="51" spans="1:7" x14ac:dyDescent="0.25">
      <c r="A51" s="25">
        <v>99949</v>
      </c>
      <c r="B51" s="25" t="s">
        <v>54</v>
      </c>
      <c r="C51" s="104"/>
      <c r="D51" s="104">
        <v>0.8</v>
      </c>
      <c r="E51" s="25" t="s">
        <v>510</v>
      </c>
      <c r="F51" s="16"/>
    </row>
    <row r="52" spans="1:7" x14ac:dyDescent="0.25">
      <c r="A52" s="25">
        <v>99950</v>
      </c>
      <c r="B52" s="25" t="s">
        <v>55</v>
      </c>
      <c r="C52" s="104"/>
      <c r="D52" s="104">
        <v>1.0507</v>
      </c>
      <c r="E52" s="25" t="s">
        <v>510</v>
      </c>
      <c r="F52" s="16"/>
    </row>
    <row r="53" spans="1:7" x14ac:dyDescent="0.25">
      <c r="A53" s="25">
        <v>99951</v>
      </c>
      <c r="B53" s="25" t="s">
        <v>56</v>
      </c>
      <c r="C53" s="104"/>
      <c r="D53" s="104">
        <v>0.8</v>
      </c>
      <c r="E53" s="25" t="s">
        <v>510</v>
      </c>
      <c r="F53" s="16"/>
    </row>
    <row r="54" spans="1:7" x14ac:dyDescent="0.25">
      <c r="A54" s="25">
        <v>99952</v>
      </c>
      <c r="B54" s="25" t="s">
        <v>57</v>
      </c>
      <c r="C54" s="104"/>
      <c r="D54" s="104">
        <v>0.9073</v>
      </c>
      <c r="E54" s="25" t="s">
        <v>510</v>
      </c>
      <c r="F54" s="16"/>
    </row>
    <row r="55" spans="1:7" x14ac:dyDescent="0.25">
      <c r="A55" s="25">
        <v>99953</v>
      </c>
      <c r="B55" s="25" t="s">
        <v>58</v>
      </c>
      <c r="C55" s="104"/>
      <c r="D55" s="104">
        <v>0.94159999999999999</v>
      </c>
      <c r="E55" s="25" t="s">
        <v>510</v>
      </c>
      <c r="F55" s="16"/>
    </row>
    <row r="56" spans="1:7" x14ac:dyDescent="0.25">
      <c r="A56" s="25">
        <v>99965</v>
      </c>
      <c r="B56" s="25" t="s">
        <v>59</v>
      </c>
      <c r="C56" s="104"/>
      <c r="D56" s="104">
        <v>0.96109999999999995</v>
      </c>
      <c r="E56" s="25" t="s">
        <v>510</v>
      </c>
      <c r="F56" s="16"/>
    </row>
    <row r="57" spans="1:7" x14ac:dyDescent="0.25">
      <c r="A57" s="25">
        <v>10180</v>
      </c>
      <c r="B57" s="25" t="s">
        <v>60</v>
      </c>
      <c r="C57" s="104"/>
      <c r="D57" s="104">
        <v>0.83279999999999998</v>
      </c>
      <c r="E57" s="25" t="s">
        <v>61</v>
      </c>
      <c r="F57" s="16"/>
    </row>
    <row r="58" spans="1:7" x14ac:dyDescent="0.25">
      <c r="A58" s="25">
        <v>10380</v>
      </c>
      <c r="B58" s="25" t="s">
        <v>62</v>
      </c>
      <c r="C58" s="104"/>
      <c r="D58" s="104">
        <v>0.39450000000000002</v>
      </c>
      <c r="E58" s="25" t="s">
        <v>61</v>
      </c>
      <c r="F58" s="16"/>
    </row>
    <row r="59" spans="1:7" x14ac:dyDescent="0.25">
      <c r="A59" s="25">
        <v>10420</v>
      </c>
      <c r="B59" s="25" t="s">
        <v>63</v>
      </c>
      <c r="C59" s="104"/>
      <c r="D59" s="104">
        <v>0.82589999999999997</v>
      </c>
      <c r="E59" s="25" t="s">
        <v>61</v>
      </c>
      <c r="F59" s="16"/>
    </row>
    <row r="60" spans="1:7" x14ac:dyDescent="0.25">
      <c r="A60" s="25">
        <v>10500</v>
      </c>
      <c r="B60" s="25" t="s">
        <v>64</v>
      </c>
      <c r="C60" s="104"/>
      <c r="D60" s="104">
        <v>0.88629999999999998</v>
      </c>
      <c r="E60" s="25" t="s">
        <v>61</v>
      </c>
      <c r="G60" s="16"/>
    </row>
    <row r="61" spans="1:7" x14ac:dyDescent="0.25">
      <c r="A61" s="25">
        <v>10540</v>
      </c>
      <c r="B61" s="25" t="s">
        <v>65</v>
      </c>
      <c r="C61" s="104"/>
      <c r="D61" s="104">
        <v>1.0826</v>
      </c>
      <c r="E61" s="25" t="s">
        <v>61</v>
      </c>
      <c r="G61" s="16"/>
    </row>
    <row r="62" spans="1:7" x14ac:dyDescent="0.25">
      <c r="A62" s="25">
        <v>10580</v>
      </c>
      <c r="B62" s="25" t="s">
        <v>66</v>
      </c>
      <c r="C62" s="104"/>
      <c r="D62" s="104">
        <v>0.8165</v>
      </c>
      <c r="E62" s="25" t="s">
        <v>61</v>
      </c>
      <c r="G62" s="16"/>
    </row>
    <row r="63" spans="1:7" x14ac:dyDescent="0.25">
      <c r="A63" s="25">
        <v>10740</v>
      </c>
      <c r="B63" s="25" t="s">
        <v>67</v>
      </c>
      <c r="C63" s="104"/>
      <c r="D63" s="104">
        <v>0.9073</v>
      </c>
      <c r="E63" s="25" t="s">
        <v>61</v>
      </c>
      <c r="G63" s="16"/>
    </row>
    <row r="64" spans="1:7" x14ac:dyDescent="0.25">
      <c r="A64" s="25">
        <v>10780</v>
      </c>
      <c r="B64" s="25" t="s">
        <v>68</v>
      </c>
      <c r="C64" s="104"/>
      <c r="D64" s="104">
        <v>0.83550000000000002</v>
      </c>
      <c r="E64" s="25" t="s">
        <v>61</v>
      </c>
      <c r="G64" s="16"/>
    </row>
    <row r="65" spans="1:7" x14ac:dyDescent="0.25">
      <c r="A65" s="25">
        <v>10900</v>
      </c>
      <c r="B65" s="25" t="s">
        <v>69</v>
      </c>
      <c r="C65" s="104"/>
      <c r="D65" s="104">
        <v>0.92369999999999997</v>
      </c>
      <c r="E65" s="25" t="s">
        <v>61</v>
      </c>
      <c r="G65" s="16"/>
    </row>
    <row r="66" spans="1:7" x14ac:dyDescent="0.25">
      <c r="A66" s="25">
        <v>11020</v>
      </c>
      <c r="B66" s="25" t="s">
        <v>70</v>
      </c>
      <c r="C66" s="104"/>
      <c r="D66" s="104">
        <v>1.0686</v>
      </c>
      <c r="E66" s="25" t="s">
        <v>61</v>
      </c>
      <c r="G66" s="16"/>
    </row>
    <row r="67" spans="1:7" x14ac:dyDescent="0.25">
      <c r="A67" s="25">
        <v>11100</v>
      </c>
      <c r="B67" s="25" t="s">
        <v>71</v>
      </c>
      <c r="C67" s="104"/>
      <c r="D67" s="104">
        <v>0.83479999999999999</v>
      </c>
      <c r="E67" s="25" t="s">
        <v>61</v>
      </c>
      <c r="G67" s="16"/>
    </row>
    <row r="68" spans="1:7" x14ac:dyDescent="0.25">
      <c r="A68" s="25">
        <v>11180</v>
      </c>
      <c r="B68" s="25" t="s">
        <v>72</v>
      </c>
      <c r="C68" s="104"/>
      <c r="D68" s="104">
        <v>0.92620000000000002</v>
      </c>
      <c r="E68" s="25" t="s">
        <v>61</v>
      </c>
      <c r="G68" s="16"/>
    </row>
    <row r="69" spans="1:7" x14ac:dyDescent="0.25">
      <c r="A69" s="25">
        <v>11244</v>
      </c>
      <c r="B69" s="25" t="s">
        <v>73</v>
      </c>
      <c r="C69" s="104"/>
      <c r="D69" s="104">
        <v>1.2393000000000001</v>
      </c>
      <c r="E69" s="25" t="s">
        <v>61</v>
      </c>
      <c r="G69" s="16"/>
    </row>
    <row r="70" spans="1:7" x14ac:dyDescent="0.25">
      <c r="A70" s="25">
        <v>11260</v>
      </c>
      <c r="B70" s="25" t="s">
        <v>74</v>
      </c>
      <c r="C70" s="104"/>
      <c r="D70" s="104">
        <v>1.2542</v>
      </c>
      <c r="E70" s="25" t="s">
        <v>61</v>
      </c>
      <c r="G70" s="16"/>
    </row>
    <row r="71" spans="1:7" x14ac:dyDescent="0.25">
      <c r="A71" s="25">
        <v>11460</v>
      </c>
      <c r="B71" s="25" t="s">
        <v>75</v>
      </c>
      <c r="C71" s="104"/>
      <c r="D71" s="104">
        <v>0.98939999999999995</v>
      </c>
      <c r="E71" s="25" t="s">
        <v>61</v>
      </c>
      <c r="G71" s="16"/>
    </row>
    <row r="72" spans="1:7" x14ac:dyDescent="0.25">
      <c r="A72" s="25">
        <v>11500</v>
      </c>
      <c r="B72" s="25" t="s">
        <v>76</v>
      </c>
      <c r="C72" s="104"/>
      <c r="D72" s="104">
        <v>0.78939999999999999</v>
      </c>
      <c r="E72" s="25" t="s">
        <v>61</v>
      </c>
      <c r="G72" s="16"/>
    </row>
    <row r="73" spans="1:7" x14ac:dyDescent="0.25">
      <c r="A73" s="25">
        <v>11540</v>
      </c>
      <c r="B73" s="25" t="s">
        <v>77</v>
      </c>
      <c r="C73" s="104"/>
      <c r="D73" s="104">
        <v>0.94489999999999996</v>
      </c>
      <c r="E73" s="25" t="s">
        <v>61</v>
      </c>
      <c r="G73" s="16"/>
    </row>
    <row r="74" spans="1:7" x14ac:dyDescent="0.25">
      <c r="A74" s="25">
        <v>11640</v>
      </c>
      <c r="B74" s="25" t="s">
        <v>78</v>
      </c>
      <c r="C74" s="104"/>
      <c r="D74" s="104">
        <v>0.48730000000000001</v>
      </c>
      <c r="E74" s="25" t="s">
        <v>61</v>
      </c>
      <c r="G74" s="16"/>
    </row>
    <row r="75" spans="1:7" x14ac:dyDescent="0.25">
      <c r="A75" s="25">
        <v>11700</v>
      </c>
      <c r="B75" s="25" t="s">
        <v>79</v>
      </c>
      <c r="C75" s="104"/>
      <c r="D75" s="104">
        <v>0.86629999999999996</v>
      </c>
      <c r="E75" s="25" t="s">
        <v>61</v>
      </c>
      <c r="G75" s="16"/>
    </row>
    <row r="76" spans="1:7" x14ac:dyDescent="0.25">
      <c r="A76" s="25">
        <v>12020</v>
      </c>
      <c r="B76" s="25" t="s">
        <v>80</v>
      </c>
      <c r="C76" s="104"/>
      <c r="D76" s="104">
        <v>0.85870000000000002</v>
      </c>
      <c r="E76" s="25" t="s">
        <v>61</v>
      </c>
      <c r="G76" s="16"/>
    </row>
    <row r="77" spans="1:7" x14ac:dyDescent="0.25">
      <c r="A77" s="25">
        <v>12060</v>
      </c>
      <c r="B77" s="25" t="s">
        <v>81</v>
      </c>
      <c r="C77" s="104"/>
      <c r="D77" s="104">
        <v>0.93669999999999998</v>
      </c>
      <c r="E77" s="25" t="s">
        <v>61</v>
      </c>
      <c r="G77" s="16"/>
    </row>
    <row r="78" spans="1:7" x14ac:dyDescent="0.25">
      <c r="A78" s="25">
        <v>12100</v>
      </c>
      <c r="B78" s="25" t="s">
        <v>82</v>
      </c>
      <c r="C78" s="104"/>
      <c r="D78" s="104">
        <v>1.1914</v>
      </c>
      <c r="E78" s="25" t="s">
        <v>61</v>
      </c>
      <c r="G78" s="16"/>
    </row>
    <row r="79" spans="1:7" x14ac:dyDescent="0.25">
      <c r="A79" s="25">
        <v>12220</v>
      </c>
      <c r="B79" s="25" t="s">
        <v>83</v>
      </c>
      <c r="C79" s="104"/>
      <c r="D79" s="104">
        <v>0.8</v>
      </c>
      <c r="E79" s="25" t="s">
        <v>61</v>
      </c>
      <c r="G79" s="16"/>
    </row>
    <row r="80" spans="1:7" x14ac:dyDescent="0.25">
      <c r="A80" s="25">
        <v>12260</v>
      </c>
      <c r="B80" s="25" t="s">
        <v>84</v>
      </c>
      <c r="C80" s="104"/>
      <c r="D80" s="104">
        <v>0.90549999999999997</v>
      </c>
      <c r="E80" s="25" t="s">
        <v>61</v>
      </c>
      <c r="G80" s="16"/>
    </row>
    <row r="81" spans="1:6" x14ac:dyDescent="0.25">
      <c r="A81" s="25">
        <v>12420</v>
      </c>
      <c r="B81" s="25" t="s">
        <v>85</v>
      </c>
      <c r="C81" s="104"/>
      <c r="D81" s="104">
        <v>0.98819999999999997</v>
      </c>
      <c r="E81" s="25" t="s">
        <v>61</v>
      </c>
      <c r="F81" s="16"/>
    </row>
    <row r="82" spans="1:6" x14ac:dyDescent="0.25">
      <c r="A82" s="25">
        <v>12540</v>
      </c>
      <c r="B82" s="25" t="s">
        <v>86</v>
      </c>
      <c r="C82" s="104"/>
      <c r="D82" s="104">
        <v>1.1993</v>
      </c>
      <c r="E82" s="25" t="s">
        <v>61</v>
      </c>
      <c r="F82" s="16"/>
    </row>
    <row r="83" spans="1:6" x14ac:dyDescent="0.25">
      <c r="A83" s="25">
        <v>12580</v>
      </c>
      <c r="B83" s="25" t="s">
        <v>87</v>
      </c>
      <c r="C83" s="104"/>
      <c r="D83" s="104">
        <v>0.9506</v>
      </c>
      <c r="E83" s="25" t="s">
        <v>61</v>
      </c>
      <c r="F83" s="16"/>
    </row>
    <row r="84" spans="1:6" x14ac:dyDescent="0.25">
      <c r="A84" s="25">
        <v>12620</v>
      </c>
      <c r="B84" s="25" t="s">
        <v>88</v>
      </c>
      <c r="C84" s="104"/>
      <c r="D84" s="104">
        <v>1.0061</v>
      </c>
      <c r="E84" s="25" t="s">
        <v>61</v>
      </c>
      <c r="F84" s="16"/>
    </row>
    <row r="85" spans="1:6" x14ac:dyDescent="0.25">
      <c r="A85" s="25">
        <v>12700</v>
      </c>
      <c r="B85" s="25" t="s">
        <v>89</v>
      </c>
      <c r="C85" s="104"/>
      <c r="D85" s="104">
        <v>1.3248</v>
      </c>
      <c r="E85" s="25" t="s">
        <v>61</v>
      </c>
      <c r="F85" s="16"/>
    </row>
    <row r="86" spans="1:6" x14ac:dyDescent="0.25">
      <c r="A86" s="25">
        <v>12940</v>
      </c>
      <c r="B86" s="25" t="s">
        <v>90</v>
      </c>
      <c r="C86" s="104"/>
      <c r="D86" s="104">
        <v>0.8</v>
      </c>
      <c r="E86" s="25" t="s">
        <v>61</v>
      </c>
      <c r="F86" s="16"/>
    </row>
    <row r="87" spans="1:6" x14ac:dyDescent="0.25">
      <c r="A87" s="25">
        <v>12980</v>
      </c>
      <c r="B87" s="25" t="s">
        <v>91</v>
      </c>
      <c r="C87" s="104"/>
      <c r="D87" s="104">
        <v>0.9002</v>
      </c>
      <c r="E87" s="25" t="s">
        <v>61</v>
      </c>
      <c r="F87" s="16"/>
    </row>
    <row r="88" spans="1:6" x14ac:dyDescent="0.25">
      <c r="A88" s="25">
        <v>13020</v>
      </c>
      <c r="B88" s="25" t="s">
        <v>92</v>
      </c>
      <c r="C88" s="104"/>
      <c r="D88" s="104">
        <v>0.98860000000000003</v>
      </c>
      <c r="E88" s="25" t="s">
        <v>61</v>
      </c>
      <c r="F88" s="16"/>
    </row>
    <row r="89" spans="1:6" x14ac:dyDescent="0.25">
      <c r="A89" s="25">
        <v>13140</v>
      </c>
      <c r="B89" s="25" t="s">
        <v>93</v>
      </c>
      <c r="C89" s="104"/>
      <c r="D89" s="104">
        <v>0.85619999999999996</v>
      </c>
      <c r="E89" s="25" t="s">
        <v>61</v>
      </c>
      <c r="F89" s="16"/>
    </row>
    <row r="90" spans="1:6" x14ac:dyDescent="0.25">
      <c r="A90" s="25">
        <v>13220</v>
      </c>
      <c r="B90" s="25" t="s">
        <v>94</v>
      </c>
      <c r="C90" s="104"/>
      <c r="D90" s="104">
        <v>0.8</v>
      </c>
      <c r="E90" s="25" t="s">
        <v>61</v>
      </c>
      <c r="F90" s="16"/>
    </row>
    <row r="91" spans="1:6" x14ac:dyDescent="0.25">
      <c r="A91" s="25">
        <v>13380</v>
      </c>
      <c r="B91" s="25" t="s">
        <v>95</v>
      </c>
      <c r="C91" s="104"/>
      <c r="D91" s="104">
        <v>1.2092000000000001</v>
      </c>
      <c r="E91" s="25" t="s">
        <v>61</v>
      </c>
      <c r="F91" s="16"/>
    </row>
    <row r="92" spans="1:6" x14ac:dyDescent="0.25">
      <c r="A92" s="25">
        <v>13460</v>
      </c>
      <c r="B92" s="25" t="s">
        <v>96</v>
      </c>
      <c r="C92" s="104"/>
      <c r="D92" s="104">
        <v>1.1947000000000001</v>
      </c>
      <c r="E92" s="25" t="s">
        <v>61</v>
      </c>
      <c r="F92" s="16"/>
    </row>
    <row r="93" spans="1:6" x14ac:dyDescent="0.25">
      <c r="A93" s="25">
        <v>13740</v>
      </c>
      <c r="B93" s="25" t="s">
        <v>97</v>
      </c>
      <c r="C93" s="104"/>
      <c r="D93" s="104">
        <v>0.88</v>
      </c>
      <c r="E93" s="25" t="s">
        <v>61</v>
      </c>
      <c r="F93" s="16"/>
    </row>
    <row r="94" spans="1:6" x14ac:dyDescent="0.25">
      <c r="A94" s="25">
        <v>13780</v>
      </c>
      <c r="B94" s="25" t="s">
        <v>98</v>
      </c>
      <c r="C94" s="104"/>
      <c r="D94" s="104">
        <v>0.84450000000000003</v>
      </c>
      <c r="E94" s="25" t="s">
        <v>61</v>
      </c>
      <c r="F94" s="16"/>
    </row>
    <row r="95" spans="1:6" x14ac:dyDescent="0.25">
      <c r="A95" s="25">
        <v>13820</v>
      </c>
      <c r="B95" s="25" t="s">
        <v>99</v>
      </c>
      <c r="C95" s="104"/>
      <c r="D95" s="104">
        <v>0.81679999999999997</v>
      </c>
      <c r="E95" s="25" t="s">
        <v>61</v>
      </c>
      <c r="F95" s="16"/>
    </row>
    <row r="96" spans="1:6" x14ac:dyDescent="0.25">
      <c r="A96" s="25">
        <v>13900</v>
      </c>
      <c r="B96" s="25" t="s">
        <v>100</v>
      </c>
      <c r="C96" s="104"/>
      <c r="D96" s="104">
        <v>0.8</v>
      </c>
      <c r="E96" s="25" t="s">
        <v>61</v>
      </c>
      <c r="F96" s="16"/>
    </row>
    <row r="97" spans="1:6" x14ac:dyDescent="0.25">
      <c r="A97" s="25">
        <v>13980</v>
      </c>
      <c r="B97" s="25" t="s">
        <v>101</v>
      </c>
      <c r="C97" s="104"/>
      <c r="D97" s="104">
        <v>0.83989999999999998</v>
      </c>
      <c r="E97" s="25" t="s">
        <v>61</v>
      </c>
      <c r="F97" s="16"/>
    </row>
    <row r="98" spans="1:6" x14ac:dyDescent="0.25">
      <c r="A98" s="25">
        <v>14010</v>
      </c>
      <c r="B98" s="25" t="s">
        <v>102</v>
      </c>
      <c r="C98" s="104"/>
      <c r="D98" s="104">
        <v>0.92549999999999999</v>
      </c>
      <c r="E98" s="25" t="s">
        <v>61</v>
      </c>
      <c r="F98" s="16"/>
    </row>
    <row r="99" spans="1:6" x14ac:dyDescent="0.25">
      <c r="A99" s="25">
        <v>14020</v>
      </c>
      <c r="B99" s="25" t="s">
        <v>103</v>
      </c>
      <c r="C99" s="104"/>
      <c r="D99" s="104">
        <v>0.85609999999999997</v>
      </c>
      <c r="E99" s="25" t="s">
        <v>61</v>
      </c>
      <c r="F99" s="16"/>
    </row>
    <row r="100" spans="1:6" x14ac:dyDescent="0.25">
      <c r="A100" s="25">
        <v>14100</v>
      </c>
      <c r="B100" s="25" t="s">
        <v>104</v>
      </c>
      <c r="C100" s="104"/>
      <c r="D100" s="104">
        <v>0.87819999999999998</v>
      </c>
      <c r="E100" s="25" t="s">
        <v>61</v>
      </c>
      <c r="F100" s="16"/>
    </row>
    <row r="101" spans="1:6" x14ac:dyDescent="0.25">
      <c r="A101" s="25">
        <v>14260</v>
      </c>
      <c r="B101" s="25" t="s">
        <v>105</v>
      </c>
      <c r="C101" s="104"/>
      <c r="D101" s="104">
        <v>0.88739999999999997</v>
      </c>
      <c r="E101" s="25" t="s">
        <v>61</v>
      </c>
      <c r="F101" s="16"/>
    </row>
    <row r="102" spans="1:6" x14ac:dyDescent="0.25">
      <c r="A102" s="25">
        <v>14454</v>
      </c>
      <c r="B102" s="25" t="s">
        <v>106</v>
      </c>
      <c r="C102" s="104"/>
      <c r="D102" s="104">
        <v>1.2897000000000001</v>
      </c>
      <c r="E102" s="25" t="s">
        <v>61</v>
      </c>
      <c r="F102" s="16"/>
    </row>
    <row r="103" spans="1:6" x14ac:dyDescent="0.25">
      <c r="A103" s="25">
        <v>14500</v>
      </c>
      <c r="B103" s="25" t="s">
        <v>107</v>
      </c>
      <c r="C103" s="104"/>
      <c r="D103" s="104">
        <v>1.0206999999999999</v>
      </c>
      <c r="E103" s="25" t="s">
        <v>61</v>
      </c>
      <c r="F103" s="16"/>
    </row>
    <row r="104" spans="1:6" x14ac:dyDescent="0.25">
      <c r="A104" s="25">
        <v>14540</v>
      </c>
      <c r="B104" s="25" t="s">
        <v>108</v>
      </c>
      <c r="C104" s="104"/>
      <c r="D104" s="104">
        <v>0.82289999999999996</v>
      </c>
      <c r="E104" s="25" t="s">
        <v>61</v>
      </c>
      <c r="F104" s="16"/>
    </row>
    <row r="105" spans="1:6" x14ac:dyDescent="0.25">
      <c r="A105" s="25">
        <v>14740</v>
      </c>
      <c r="B105" s="25" t="s">
        <v>109</v>
      </c>
      <c r="C105" s="104"/>
      <c r="D105" s="104">
        <v>1.1014999999999999</v>
      </c>
      <c r="E105" s="25" t="s">
        <v>61</v>
      </c>
      <c r="F105" s="16"/>
    </row>
    <row r="106" spans="1:6" x14ac:dyDescent="0.25">
      <c r="A106" s="25">
        <v>14860</v>
      </c>
      <c r="B106" s="25" t="s">
        <v>110</v>
      </c>
      <c r="C106" s="104"/>
      <c r="D106" s="104">
        <v>1.2925</v>
      </c>
      <c r="E106" s="25" t="s">
        <v>61</v>
      </c>
      <c r="F106" s="16"/>
    </row>
    <row r="107" spans="1:6" x14ac:dyDescent="0.25">
      <c r="A107" s="25">
        <v>15180</v>
      </c>
      <c r="B107" s="25" t="s">
        <v>111</v>
      </c>
      <c r="C107" s="104"/>
      <c r="D107" s="104">
        <v>0.84540000000000004</v>
      </c>
      <c r="E107" s="25" t="s">
        <v>61</v>
      </c>
      <c r="F107" s="16"/>
    </row>
    <row r="108" spans="1:6" x14ac:dyDescent="0.25">
      <c r="A108" s="25">
        <v>15260</v>
      </c>
      <c r="B108" s="25" t="s">
        <v>112</v>
      </c>
      <c r="C108" s="104"/>
      <c r="D108" s="104">
        <v>0.8</v>
      </c>
      <c r="E108" s="25" t="s">
        <v>61</v>
      </c>
      <c r="F108" s="16"/>
    </row>
    <row r="109" spans="1:6" x14ac:dyDescent="0.25">
      <c r="A109" s="25">
        <v>15380</v>
      </c>
      <c r="B109" s="25" t="s">
        <v>113</v>
      </c>
      <c r="C109" s="104"/>
      <c r="D109" s="104">
        <v>1.0596000000000001</v>
      </c>
      <c r="E109" s="25" t="s">
        <v>61</v>
      </c>
      <c r="F109" s="16"/>
    </row>
    <row r="110" spans="1:6" x14ac:dyDescent="0.25">
      <c r="A110" s="25">
        <v>15500</v>
      </c>
      <c r="B110" s="25" t="s">
        <v>114</v>
      </c>
      <c r="C110" s="104"/>
      <c r="D110" s="104">
        <v>0.84640000000000004</v>
      </c>
      <c r="E110" s="25" t="s">
        <v>61</v>
      </c>
      <c r="F110" s="16"/>
    </row>
    <row r="111" spans="1:6" x14ac:dyDescent="0.25">
      <c r="A111" s="25">
        <v>15540</v>
      </c>
      <c r="B111" s="25" t="s">
        <v>115</v>
      </c>
      <c r="C111" s="104"/>
      <c r="D111" s="104">
        <v>1.0043</v>
      </c>
      <c r="E111" s="25" t="s">
        <v>61</v>
      </c>
      <c r="F111" s="16"/>
    </row>
    <row r="112" spans="1:6" x14ac:dyDescent="0.25">
      <c r="A112" s="25">
        <v>15680</v>
      </c>
      <c r="B112" s="25" t="s">
        <v>116</v>
      </c>
      <c r="C112" s="104"/>
      <c r="D112" s="104">
        <v>0.92</v>
      </c>
      <c r="E112" s="25" t="s">
        <v>61</v>
      </c>
      <c r="F112" s="16"/>
    </row>
    <row r="113" spans="1:6" x14ac:dyDescent="0.25">
      <c r="A113" s="25">
        <v>15764</v>
      </c>
      <c r="B113" s="25" t="s">
        <v>117</v>
      </c>
      <c r="C113" s="104"/>
      <c r="D113" s="104">
        <v>1.0949</v>
      </c>
      <c r="E113" s="25" t="s">
        <v>61</v>
      </c>
      <c r="F113" s="16"/>
    </row>
    <row r="114" spans="1:6" x14ac:dyDescent="0.25">
      <c r="A114" s="25">
        <v>15804</v>
      </c>
      <c r="B114" s="25" t="s">
        <v>118</v>
      </c>
      <c r="C114" s="104"/>
      <c r="D114" s="104">
        <v>1.0775999999999999</v>
      </c>
      <c r="E114" s="25" t="s">
        <v>61</v>
      </c>
      <c r="F114" s="16"/>
    </row>
    <row r="115" spans="1:6" x14ac:dyDescent="0.25">
      <c r="A115" s="25">
        <v>15940</v>
      </c>
      <c r="B115" s="25" t="s">
        <v>119</v>
      </c>
      <c r="C115" s="104"/>
      <c r="D115" s="104">
        <v>0.82950000000000002</v>
      </c>
      <c r="E115" s="25" t="s">
        <v>61</v>
      </c>
      <c r="F115" s="16"/>
    </row>
    <row r="116" spans="1:6" x14ac:dyDescent="0.25">
      <c r="A116" s="25">
        <v>15980</v>
      </c>
      <c r="B116" s="25" t="s">
        <v>120</v>
      </c>
      <c r="C116" s="104"/>
      <c r="D116" s="104">
        <v>0.90580000000000005</v>
      </c>
      <c r="E116" s="25" t="s">
        <v>61</v>
      </c>
      <c r="F116" s="16"/>
    </row>
    <row r="117" spans="1:6" x14ac:dyDescent="0.25">
      <c r="A117" s="25">
        <v>16020</v>
      </c>
      <c r="B117" s="25" t="s">
        <v>121</v>
      </c>
      <c r="C117" s="104"/>
      <c r="D117" s="104">
        <v>0.84460000000000002</v>
      </c>
      <c r="E117" s="25" t="s">
        <v>61</v>
      </c>
      <c r="F117" s="16"/>
    </row>
    <row r="118" spans="1:6" x14ac:dyDescent="0.25">
      <c r="A118" s="25">
        <v>16060</v>
      </c>
      <c r="B118" s="25" t="s">
        <v>122</v>
      </c>
      <c r="C118" s="104"/>
      <c r="D118" s="104">
        <v>0.84089999999999998</v>
      </c>
      <c r="E118" s="25" t="s">
        <v>61</v>
      </c>
      <c r="F118" s="16"/>
    </row>
    <row r="119" spans="1:6" x14ac:dyDescent="0.25">
      <c r="A119" s="25">
        <v>16180</v>
      </c>
      <c r="B119" s="25" t="s">
        <v>123</v>
      </c>
      <c r="C119" s="104"/>
      <c r="D119" s="104">
        <v>1.0742</v>
      </c>
      <c r="E119" s="25" t="s">
        <v>61</v>
      </c>
      <c r="F119" s="16"/>
    </row>
    <row r="120" spans="1:6" x14ac:dyDescent="0.25">
      <c r="A120" s="25">
        <v>16220</v>
      </c>
      <c r="B120" s="25" t="s">
        <v>124</v>
      </c>
      <c r="C120" s="104"/>
      <c r="D120" s="104">
        <v>1.0366</v>
      </c>
      <c r="E120" s="25" t="s">
        <v>61</v>
      </c>
      <c r="F120" s="16"/>
    </row>
    <row r="121" spans="1:6" x14ac:dyDescent="0.25">
      <c r="A121" s="25">
        <v>16300</v>
      </c>
      <c r="B121" s="25" t="s">
        <v>125</v>
      </c>
      <c r="C121" s="104"/>
      <c r="D121" s="104">
        <v>0.87329999999999997</v>
      </c>
      <c r="E121" s="25" t="s">
        <v>61</v>
      </c>
      <c r="F121" s="16"/>
    </row>
    <row r="122" spans="1:6" x14ac:dyDescent="0.25">
      <c r="A122" s="25">
        <v>16540</v>
      </c>
      <c r="B122" s="25" t="s">
        <v>126</v>
      </c>
      <c r="C122" s="104"/>
      <c r="D122" s="104">
        <v>1.1020000000000001</v>
      </c>
      <c r="E122" s="25" t="s">
        <v>61</v>
      </c>
      <c r="F122" s="16"/>
    </row>
    <row r="123" spans="1:6" x14ac:dyDescent="0.25">
      <c r="A123" s="25">
        <v>16580</v>
      </c>
      <c r="B123" s="25" t="s">
        <v>127</v>
      </c>
      <c r="C123" s="104"/>
      <c r="D123" s="104">
        <v>0.8851</v>
      </c>
      <c r="E123" s="25" t="s">
        <v>61</v>
      </c>
      <c r="F123" s="16"/>
    </row>
    <row r="124" spans="1:6" x14ac:dyDescent="0.25">
      <c r="A124" s="25">
        <v>16620</v>
      </c>
      <c r="B124" s="25" t="s">
        <v>128</v>
      </c>
      <c r="C124" s="104"/>
      <c r="D124" s="104">
        <v>0.82650000000000001</v>
      </c>
      <c r="E124" s="25" t="s">
        <v>61</v>
      </c>
      <c r="F124" s="16"/>
    </row>
    <row r="125" spans="1:6" x14ac:dyDescent="0.25">
      <c r="A125" s="25">
        <v>16700</v>
      </c>
      <c r="B125" s="25" t="s">
        <v>129</v>
      </c>
      <c r="C125" s="104"/>
      <c r="D125" s="104">
        <v>0.89939999999999998</v>
      </c>
      <c r="E125" s="25" t="s">
        <v>61</v>
      </c>
      <c r="F125" s="16"/>
    </row>
    <row r="126" spans="1:6" x14ac:dyDescent="0.25">
      <c r="A126" s="25">
        <v>16740</v>
      </c>
      <c r="B126" s="25" t="s">
        <v>130</v>
      </c>
      <c r="C126" s="104"/>
      <c r="D126" s="104">
        <v>0.92749999999999999</v>
      </c>
      <c r="E126" s="25" t="s">
        <v>61</v>
      </c>
      <c r="F126" s="16"/>
    </row>
    <row r="127" spans="1:6" x14ac:dyDescent="0.25">
      <c r="A127" s="25">
        <v>16820</v>
      </c>
      <c r="B127" s="25" t="s">
        <v>131</v>
      </c>
      <c r="C127" s="104"/>
      <c r="D127" s="104">
        <v>0.97989999999999999</v>
      </c>
      <c r="E127" s="25" t="s">
        <v>61</v>
      </c>
      <c r="F127" s="16"/>
    </row>
    <row r="128" spans="1:6" x14ac:dyDescent="0.25">
      <c r="A128" s="25">
        <v>16860</v>
      </c>
      <c r="B128" s="25" t="s">
        <v>132</v>
      </c>
      <c r="C128" s="104"/>
      <c r="D128" s="104">
        <v>0.85809999999999997</v>
      </c>
      <c r="E128" s="25" t="s">
        <v>61</v>
      </c>
      <c r="F128" s="16"/>
    </row>
    <row r="129" spans="1:6" x14ac:dyDescent="0.25">
      <c r="A129" s="25">
        <v>16940</v>
      </c>
      <c r="B129" s="25" t="s">
        <v>133</v>
      </c>
      <c r="C129" s="104"/>
      <c r="D129" s="104">
        <v>0.96250000000000002</v>
      </c>
      <c r="E129" s="25" t="s">
        <v>61</v>
      </c>
      <c r="F129" s="16"/>
    </row>
    <row r="130" spans="1:6" x14ac:dyDescent="0.25">
      <c r="A130" s="25">
        <v>16974</v>
      </c>
      <c r="B130" s="25" t="s">
        <v>134</v>
      </c>
      <c r="C130" s="104"/>
      <c r="D130" s="104">
        <v>1.0552999999999999</v>
      </c>
      <c r="E130" s="25" t="s">
        <v>61</v>
      </c>
      <c r="F130" s="16"/>
    </row>
    <row r="131" spans="1:6" x14ac:dyDescent="0.25">
      <c r="A131" s="25">
        <v>17020</v>
      </c>
      <c r="B131" s="25" t="s">
        <v>135</v>
      </c>
      <c r="C131" s="104"/>
      <c r="D131" s="104">
        <v>1.1351</v>
      </c>
      <c r="E131" s="25" t="s">
        <v>61</v>
      </c>
      <c r="F131" s="16"/>
    </row>
    <row r="132" spans="1:6" x14ac:dyDescent="0.25">
      <c r="A132" s="25">
        <v>17140</v>
      </c>
      <c r="B132" s="25" t="s">
        <v>136</v>
      </c>
      <c r="C132" s="104"/>
      <c r="D132" s="104">
        <v>0.95279999999999998</v>
      </c>
      <c r="E132" s="25" t="s">
        <v>61</v>
      </c>
      <c r="F132" s="16"/>
    </row>
    <row r="133" spans="1:6" x14ac:dyDescent="0.25">
      <c r="A133" s="25">
        <v>17300</v>
      </c>
      <c r="B133" s="25" t="s">
        <v>137</v>
      </c>
      <c r="C133" s="104"/>
      <c r="D133" s="104">
        <v>0.8</v>
      </c>
      <c r="E133" s="25" t="s">
        <v>61</v>
      </c>
      <c r="F133" s="16"/>
    </row>
    <row r="134" spans="1:6" x14ac:dyDescent="0.25">
      <c r="A134" s="25">
        <v>17420</v>
      </c>
      <c r="B134" s="25" t="s">
        <v>138</v>
      </c>
      <c r="C134" s="104"/>
      <c r="D134" s="104">
        <v>0.8</v>
      </c>
      <c r="E134" s="25" t="s">
        <v>61</v>
      </c>
      <c r="F134" s="16"/>
    </row>
    <row r="135" spans="1:6" x14ac:dyDescent="0.25">
      <c r="A135" s="25">
        <v>17460</v>
      </c>
      <c r="B135" s="25" t="s">
        <v>139</v>
      </c>
      <c r="C135" s="104"/>
      <c r="D135" s="104">
        <v>0.90439999999999998</v>
      </c>
      <c r="E135" s="25" t="s">
        <v>61</v>
      </c>
      <c r="F135" s="16"/>
    </row>
    <row r="136" spans="1:6" x14ac:dyDescent="0.25">
      <c r="A136" s="25">
        <v>17660</v>
      </c>
      <c r="B136" s="25" t="s">
        <v>140</v>
      </c>
      <c r="C136" s="104"/>
      <c r="D136" s="104">
        <v>0.89890000000000003</v>
      </c>
      <c r="E136" s="25" t="s">
        <v>61</v>
      </c>
      <c r="F136" s="16"/>
    </row>
    <row r="137" spans="1:6" x14ac:dyDescent="0.25">
      <c r="A137" s="25">
        <v>17780</v>
      </c>
      <c r="B137" s="25" t="s">
        <v>141</v>
      </c>
      <c r="C137" s="104"/>
      <c r="D137" s="104">
        <v>0.89600000000000002</v>
      </c>
      <c r="E137" s="25" t="s">
        <v>61</v>
      </c>
      <c r="F137" s="16"/>
    </row>
    <row r="138" spans="1:6" x14ac:dyDescent="0.25">
      <c r="A138" s="25">
        <v>17820</v>
      </c>
      <c r="B138" s="25" t="s">
        <v>142</v>
      </c>
      <c r="C138" s="104"/>
      <c r="D138" s="104">
        <v>0.95240000000000002</v>
      </c>
      <c r="E138" s="25" t="s">
        <v>61</v>
      </c>
      <c r="F138" s="16"/>
    </row>
    <row r="139" spans="1:6" x14ac:dyDescent="0.25">
      <c r="A139" s="25">
        <v>17860</v>
      </c>
      <c r="B139" s="25" t="s">
        <v>143</v>
      </c>
      <c r="C139" s="104"/>
      <c r="D139" s="104">
        <v>0.83230000000000004</v>
      </c>
      <c r="E139" s="25" t="s">
        <v>61</v>
      </c>
      <c r="F139" s="16"/>
    </row>
    <row r="140" spans="1:6" x14ac:dyDescent="0.25">
      <c r="A140" s="25">
        <v>17900</v>
      </c>
      <c r="B140" s="25" t="s">
        <v>144</v>
      </c>
      <c r="C140" s="104"/>
      <c r="D140" s="104">
        <v>0.82879999999999998</v>
      </c>
      <c r="E140" s="25" t="s">
        <v>61</v>
      </c>
      <c r="F140" s="16"/>
    </row>
    <row r="141" spans="1:6" x14ac:dyDescent="0.25">
      <c r="A141" s="25">
        <v>17980</v>
      </c>
      <c r="B141" s="25" t="s">
        <v>145</v>
      </c>
      <c r="C141" s="104"/>
      <c r="D141" s="104">
        <v>0.80720000000000003</v>
      </c>
      <c r="E141" s="25" t="s">
        <v>61</v>
      </c>
      <c r="F141" s="16"/>
    </row>
    <row r="142" spans="1:6" x14ac:dyDescent="0.25">
      <c r="A142" s="25">
        <v>18020</v>
      </c>
      <c r="B142" s="25" t="s">
        <v>146</v>
      </c>
      <c r="C142" s="104"/>
      <c r="D142" s="104">
        <v>1.0254000000000001</v>
      </c>
      <c r="E142" s="25" t="s">
        <v>61</v>
      </c>
      <c r="F142" s="16"/>
    </row>
    <row r="143" spans="1:6" x14ac:dyDescent="0.25">
      <c r="A143" s="25">
        <v>18140</v>
      </c>
      <c r="B143" s="25" t="s">
        <v>147</v>
      </c>
      <c r="C143" s="104"/>
      <c r="D143" s="104">
        <v>0.97919999999999996</v>
      </c>
      <c r="E143" s="25" t="s">
        <v>61</v>
      </c>
      <c r="F143" s="16"/>
    </row>
    <row r="144" spans="1:6" x14ac:dyDescent="0.25">
      <c r="A144" s="25">
        <v>18580</v>
      </c>
      <c r="B144" s="25" t="s">
        <v>148</v>
      </c>
      <c r="C144" s="104"/>
      <c r="D144" s="104">
        <v>0.92510000000000003</v>
      </c>
      <c r="E144" s="25" t="s">
        <v>61</v>
      </c>
      <c r="F144" s="16"/>
    </row>
    <row r="145" spans="1:6" x14ac:dyDescent="0.25">
      <c r="A145" s="25">
        <v>18700</v>
      </c>
      <c r="B145" s="25" t="s">
        <v>149</v>
      </c>
      <c r="C145" s="104"/>
      <c r="D145" s="104">
        <v>1.0691999999999999</v>
      </c>
      <c r="E145" s="25" t="s">
        <v>61</v>
      </c>
      <c r="F145" s="16"/>
    </row>
    <row r="146" spans="1:6" x14ac:dyDescent="0.25">
      <c r="A146" s="25">
        <v>18880</v>
      </c>
      <c r="B146" s="25" t="s">
        <v>150</v>
      </c>
      <c r="C146" s="104"/>
      <c r="D146" s="104">
        <v>0.88109999999999999</v>
      </c>
      <c r="E146" s="25" t="s">
        <v>61</v>
      </c>
      <c r="F146" s="16"/>
    </row>
    <row r="147" spans="1:6" x14ac:dyDescent="0.25">
      <c r="A147" s="25">
        <v>19060</v>
      </c>
      <c r="B147" s="25" t="s">
        <v>151</v>
      </c>
      <c r="C147" s="104"/>
      <c r="D147" s="104">
        <v>0.83930000000000005</v>
      </c>
      <c r="E147" s="25" t="s">
        <v>61</v>
      </c>
      <c r="F147" s="16"/>
    </row>
    <row r="148" spans="1:6" x14ac:dyDescent="0.25">
      <c r="A148" s="25">
        <v>19124</v>
      </c>
      <c r="B148" s="25" t="s">
        <v>152</v>
      </c>
      <c r="C148" s="104"/>
      <c r="D148" s="104">
        <v>0.98480000000000001</v>
      </c>
      <c r="E148" s="25" t="s">
        <v>61</v>
      </c>
      <c r="F148" s="16"/>
    </row>
    <row r="149" spans="1:6" x14ac:dyDescent="0.25">
      <c r="A149" s="25">
        <v>19140</v>
      </c>
      <c r="B149" s="25" t="s">
        <v>153</v>
      </c>
      <c r="C149" s="104"/>
      <c r="D149" s="104">
        <v>0.83940000000000003</v>
      </c>
      <c r="E149" s="25" t="s">
        <v>61</v>
      </c>
      <c r="F149" s="16"/>
    </row>
    <row r="150" spans="1:6" x14ac:dyDescent="0.25">
      <c r="A150" s="25">
        <v>19180</v>
      </c>
      <c r="B150" s="25" t="s">
        <v>154</v>
      </c>
      <c r="C150" s="104"/>
      <c r="D150" s="104">
        <v>0.88939999999999997</v>
      </c>
      <c r="E150" s="25" t="s">
        <v>61</v>
      </c>
      <c r="F150" s="16"/>
    </row>
    <row r="151" spans="1:6" x14ac:dyDescent="0.25">
      <c r="A151" s="25">
        <v>19300</v>
      </c>
      <c r="B151" s="25" t="s">
        <v>155</v>
      </c>
      <c r="C151" s="104"/>
      <c r="D151" s="104">
        <v>0.8</v>
      </c>
      <c r="E151" s="25" t="s">
        <v>61</v>
      </c>
      <c r="F151" s="16"/>
    </row>
    <row r="152" spans="1:6" x14ac:dyDescent="0.25">
      <c r="A152" s="25">
        <v>19340</v>
      </c>
      <c r="B152" s="25" t="s">
        <v>156</v>
      </c>
      <c r="C152" s="104"/>
      <c r="D152" s="104">
        <v>0.94389999999999996</v>
      </c>
      <c r="E152" s="25" t="s">
        <v>61</v>
      </c>
      <c r="F152" s="16"/>
    </row>
    <row r="153" spans="1:6" x14ac:dyDescent="0.25">
      <c r="A153" s="25">
        <v>19380</v>
      </c>
      <c r="B153" s="25" t="s">
        <v>157</v>
      </c>
      <c r="C153" s="104"/>
      <c r="D153" s="104">
        <v>0.88629999999999998</v>
      </c>
      <c r="E153" s="25" t="s">
        <v>61</v>
      </c>
      <c r="F153" s="16"/>
    </row>
    <row r="154" spans="1:6" x14ac:dyDescent="0.25">
      <c r="A154" s="25">
        <v>19460</v>
      </c>
      <c r="B154" s="25" t="s">
        <v>158</v>
      </c>
      <c r="C154" s="104"/>
      <c r="D154" s="104">
        <v>0.79149999999999998</v>
      </c>
      <c r="E154" s="25" t="s">
        <v>61</v>
      </c>
      <c r="F154" s="16"/>
    </row>
    <row r="155" spans="1:6" x14ac:dyDescent="0.25">
      <c r="A155" s="25">
        <v>19500</v>
      </c>
      <c r="B155" s="25" t="s">
        <v>159</v>
      </c>
      <c r="C155" s="104"/>
      <c r="D155" s="104">
        <v>0.81469999999999998</v>
      </c>
      <c r="E155" s="25" t="s">
        <v>61</v>
      </c>
      <c r="F155" s="16"/>
    </row>
    <row r="156" spans="1:6" x14ac:dyDescent="0.25">
      <c r="A156" s="25">
        <v>19660</v>
      </c>
      <c r="B156" s="25" t="s">
        <v>160</v>
      </c>
      <c r="C156" s="104"/>
      <c r="D156" s="104">
        <v>0.81850000000000001</v>
      </c>
      <c r="E156" s="25" t="s">
        <v>61</v>
      </c>
      <c r="F156" s="16"/>
    </row>
    <row r="157" spans="1:6" x14ac:dyDescent="0.25">
      <c r="A157" s="25">
        <v>19740</v>
      </c>
      <c r="B157" s="25" t="s">
        <v>161</v>
      </c>
      <c r="C157" s="104"/>
      <c r="D157" s="104">
        <v>1.0355000000000001</v>
      </c>
      <c r="E157" s="25" t="s">
        <v>61</v>
      </c>
      <c r="F157" s="16"/>
    </row>
    <row r="158" spans="1:6" x14ac:dyDescent="0.25">
      <c r="A158" s="25">
        <v>19780</v>
      </c>
      <c r="B158" s="25" t="s">
        <v>162</v>
      </c>
      <c r="C158" s="104"/>
      <c r="D158" s="104">
        <v>0.93069999999999997</v>
      </c>
      <c r="E158" s="25" t="s">
        <v>61</v>
      </c>
      <c r="F158" s="16"/>
    </row>
    <row r="159" spans="1:6" x14ac:dyDescent="0.25">
      <c r="A159" s="25">
        <v>19804</v>
      </c>
      <c r="B159" s="25" t="s">
        <v>163</v>
      </c>
      <c r="C159" s="104"/>
      <c r="D159" s="104">
        <v>0.89470000000000005</v>
      </c>
      <c r="E159" s="25" t="s">
        <v>61</v>
      </c>
      <c r="F159" s="16"/>
    </row>
    <row r="160" spans="1:6" x14ac:dyDescent="0.25">
      <c r="A160" s="25">
        <v>20020</v>
      </c>
      <c r="B160" s="25" t="s">
        <v>164</v>
      </c>
      <c r="C160" s="104"/>
      <c r="D160" s="104">
        <v>0.76259999999999994</v>
      </c>
      <c r="E160" s="25" t="s">
        <v>61</v>
      </c>
      <c r="F160" s="16"/>
    </row>
    <row r="161" spans="1:6" x14ac:dyDescent="0.25">
      <c r="A161" s="25">
        <v>20100</v>
      </c>
      <c r="B161" s="25" t="s">
        <v>165</v>
      </c>
      <c r="C161" s="104"/>
      <c r="D161" s="104">
        <v>1.0750999999999999</v>
      </c>
      <c r="E161" s="25" t="s">
        <v>61</v>
      </c>
      <c r="F161" s="16"/>
    </row>
    <row r="162" spans="1:6" x14ac:dyDescent="0.25">
      <c r="A162" s="25">
        <v>20220</v>
      </c>
      <c r="B162" s="25" t="s">
        <v>166</v>
      </c>
      <c r="C162" s="104"/>
      <c r="D162" s="104">
        <v>0.8992</v>
      </c>
      <c r="E162" s="25" t="s">
        <v>61</v>
      </c>
      <c r="F162" s="16"/>
    </row>
    <row r="163" spans="1:6" x14ac:dyDescent="0.25">
      <c r="A163" s="25">
        <v>20260</v>
      </c>
      <c r="B163" s="25" t="s">
        <v>167</v>
      </c>
      <c r="C163" s="104"/>
      <c r="D163" s="104">
        <v>1.0198</v>
      </c>
      <c r="E163" s="25" t="s">
        <v>61</v>
      </c>
      <c r="F163" s="16"/>
    </row>
    <row r="164" spans="1:6" x14ac:dyDescent="0.25">
      <c r="A164" s="25">
        <v>20500</v>
      </c>
      <c r="B164" s="25" t="s">
        <v>168</v>
      </c>
      <c r="C164" s="104"/>
      <c r="D164" s="104">
        <v>0.97970000000000002</v>
      </c>
      <c r="E164" s="25" t="s">
        <v>61</v>
      </c>
      <c r="F164" s="16"/>
    </row>
    <row r="165" spans="1:6" x14ac:dyDescent="0.25">
      <c r="A165" s="25">
        <v>20524</v>
      </c>
      <c r="B165" s="25" t="s">
        <v>169</v>
      </c>
      <c r="C165" s="104"/>
      <c r="D165" s="104">
        <v>1.1205000000000001</v>
      </c>
      <c r="E165" s="25" t="s">
        <v>61</v>
      </c>
      <c r="F165" s="16"/>
    </row>
    <row r="166" spans="1:6" x14ac:dyDescent="0.25">
      <c r="A166" s="25">
        <v>20700</v>
      </c>
      <c r="B166" s="25" t="s">
        <v>170</v>
      </c>
      <c r="C166" s="104"/>
      <c r="D166" s="104">
        <v>0.9022</v>
      </c>
      <c r="E166" s="25" t="s">
        <v>61</v>
      </c>
      <c r="F166" s="16"/>
    </row>
    <row r="167" spans="1:6" x14ac:dyDescent="0.25">
      <c r="A167" s="25">
        <v>20740</v>
      </c>
      <c r="B167" s="25" t="s">
        <v>171</v>
      </c>
      <c r="C167" s="104"/>
      <c r="D167" s="104">
        <v>0.99709999999999999</v>
      </c>
      <c r="E167" s="25" t="s">
        <v>61</v>
      </c>
      <c r="F167" s="16"/>
    </row>
    <row r="168" spans="1:6" x14ac:dyDescent="0.25">
      <c r="A168" s="25">
        <v>20940</v>
      </c>
      <c r="B168" s="25" t="s">
        <v>172</v>
      </c>
      <c r="C168" s="104"/>
      <c r="D168" s="104">
        <v>0.88090000000000002</v>
      </c>
      <c r="E168" s="25" t="s">
        <v>61</v>
      </c>
      <c r="F168" s="16"/>
    </row>
    <row r="169" spans="1:6" x14ac:dyDescent="0.25">
      <c r="A169" s="25">
        <v>20994</v>
      </c>
      <c r="B169" s="25" t="s">
        <v>173</v>
      </c>
      <c r="C169" s="104"/>
      <c r="D169" s="104">
        <v>1.0086999999999999</v>
      </c>
      <c r="E169" s="25" t="s">
        <v>61</v>
      </c>
      <c r="F169" s="16"/>
    </row>
    <row r="170" spans="1:6" x14ac:dyDescent="0.25">
      <c r="A170" s="25">
        <v>21060</v>
      </c>
      <c r="B170" s="25" t="s">
        <v>174</v>
      </c>
      <c r="C170" s="104"/>
      <c r="D170" s="104">
        <v>0.8</v>
      </c>
      <c r="E170" s="25" t="s">
        <v>61</v>
      </c>
      <c r="F170" s="16"/>
    </row>
    <row r="171" spans="1:6" x14ac:dyDescent="0.25">
      <c r="A171" s="25">
        <v>21140</v>
      </c>
      <c r="B171" s="25" t="s">
        <v>175</v>
      </c>
      <c r="C171" s="104"/>
      <c r="D171" s="104">
        <v>0.90359999999999996</v>
      </c>
      <c r="E171" s="25" t="s">
        <v>61</v>
      </c>
      <c r="F171" s="16"/>
    </row>
    <row r="172" spans="1:6" x14ac:dyDescent="0.25">
      <c r="A172" s="25">
        <v>21300</v>
      </c>
      <c r="B172" s="25" t="s">
        <v>176</v>
      </c>
      <c r="C172" s="104"/>
      <c r="D172" s="104">
        <v>0.85019999999999996</v>
      </c>
      <c r="E172" s="25" t="s">
        <v>61</v>
      </c>
      <c r="F172" s="16"/>
    </row>
    <row r="173" spans="1:6" x14ac:dyDescent="0.25">
      <c r="A173" s="25">
        <v>21340</v>
      </c>
      <c r="B173" s="25" t="s">
        <v>177</v>
      </c>
      <c r="C173" s="104"/>
      <c r="D173" s="104">
        <v>0.8</v>
      </c>
      <c r="E173" s="25" t="s">
        <v>61</v>
      </c>
      <c r="F173" s="16"/>
    </row>
    <row r="174" spans="1:6" x14ac:dyDescent="0.25">
      <c r="A174" s="25">
        <v>21420</v>
      </c>
      <c r="B174" s="25" t="s">
        <v>178</v>
      </c>
      <c r="C174" s="104"/>
      <c r="D174" s="104">
        <v>0.91579999999999995</v>
      </c>
      <c r="E174" s="25" t="s">
        <v>61</v>
      </c>
      <c r="F174" s="16"/>
    </row>
    <row r="175" spans="1:6" x14ac:dyDescent="0.25">
      <c r="A175" s="25">
        <v>21500</v>
      </c>
      <c r="B175" s="25" t="s">
        <v>179</v>
      </c>
      <c r="C175" s="104"/>
      <c r="D175" s="104">
        <v>0.8</v>
      </c>
      <c r="E175" s="25" t="s">
        <v>61</v>
      </c>
      <c r="F175" s="16"/>
    </row>
    <row r="176" spans="1:6" x14ac:dyDescent="0.25">
      <c r="A176" s="25">
        <v>21660</v>
      </c>
      <c r="B176" s="25" t="s">
        <v>180</v>
      </c>
      <c r="C176" s="104"/>
      <c r="D176" s="104">
        <v>1.1507000000000001</v>
      </c>
      <c r="E176" s="25" t="s">
        <v>61</v>
      </c>
      <c r="F176" s="16"/>
    </row>
    <row r="177" spans="1:6" x14ac:dyDescent="0.25">
      <c r="A177" s="25">
        <v>21780</v>
      </c>
      <c r="B177" s="25" t="s">
        <v>181</v>
      </c>
      <c r="C177" s="104"/>
      <c r="D177" s="104">
        <v>0.89790000000000003</v>
      </c>
      <c r="E177" s="25" t="s">
        <v>61</v>
      </c>
      <c r="F177" s="16"/>
    </row>
    <row r="178" spans="1:6" x14ac:dyDescent="0.25">
      <c r="A178" s="25">
        <v>21820</v>
      </c>
      <c r="B178" s="25" t="s">
        <v>182</v>
      </c>
      <c r="C178" s="104"/>
      <c r="D178" s="104">
        <v>1.0998000000000001</v>
      </c>
      <c r="E178" s="25" t="s">
        <v>61</v>
      </c>
      <c r="F178" s="16"/>
    </row>
    <row r="179" spans="1:6" x14ac:dyDescent="0.25">
      <c r="A179" s="25">
        <v>22020</v>
      </c>
      <c r="B179" s="25" t="s">
        <v>183</v>
      </c>
      <c r="C179" s="104"/>
      <c r="D179" s="104">
        <v>0.8</v>
      </c>
      <c r="E179" s="25" t="s">
        <v>61</v>
      </c>
      <c r="F179" s="16"/>
    </row>
    <row r="180" spans="1:6" x14ac:dyDescent="0.25">
      <c r="A180" s="25">
        <v>22140</v>
      </c>
      <c r="B180" s="25" t="s">
        <v>184</v>
      </c>
      <c r="C180" s="104"/>
      <c r="D180" s="104">
        <v>0.90880000000000005</v>
      </c>
      <c r="E180" s="25" t="s">
        <v>61</v>
      </c>
      <c r="F180" s="16"/>
    </row>
    <row r="181" spans="1:6" x14ac:dyDescent="0.25">
      <c r="A181" s="25">
        <v>22180</v>
      </c>
      <c r="B181" s="25" t="s">
        <v>185</v>
      </c>
      <c r="C181" s="104"/>
      <c r="D181" s="104">
        <v>0.80149999999999999</v>
      </c>
      <c r="E181" s="25" t="s">
        <v>61</v>
      </c>
      <c r="F181" s="16"/>
    </row>
    <row r="182" spans="1:6" x14ac:dyDescent="0.25">
      <c r="A182" s="25">
        <v>22220</v>
      </c>
      <c r="B182" s="25" t="s">
        <v>186</v>
      </c>
      <c r="C182" s="104"/>
      <c r="D182" s="104">
        <v>0.84450000000000003</v>
      </c>
      <c r="E182" s="25" t="s">
        <v>61</v>
      </c>
      <c r="F182" s="16"/>
    </row>
    <row r="183" spans="1:6" x14ac:dyDescent="0.25">
      <c r="A183" s="25">
        <v>22380</v>
      </c>
      <c r="B183" s="25" t="s">
        <v>187</v>
      </c>
      <c r="C183" s="104"/>
      <c r="D183" s="104">
        <v>1.1816</v>
      </c>
      <c r="E183" s="25" t="s">
        <v>61</v>
      </c>
      <c r="F183" s="16"/>
    </row>
    <row r="184" spans="1:6" x14ac:dyDescent="0.25">
      <c r="A184" s="25">
        <v>22420</v>
      </c>
      <c r="B184" s="25" t="s">
        <v>188</v>
      </c>
      <c r="C184" s="104"/>
      <c r="D184" s="104">
        <v>1.1026</v>
      </c>
      <c r="E184" s="25" t="s">
        <v>61</v>
      </c>
      <c r="F184" s="16"/>
    </row>
    <row r="185" spans="1:6" x14ac:dyDescent="0.25">
      <c r="A185" s="25">
        <v>22500</v>
      </c>
      <c r="B185" s="25" t="s">
        <v>189</v>
      </c>
      <c r="C185" s="104"/>
      <c r="D185" s="104">
        <v>0.8</v>
      </c>
      <c r="E185" s="25" t="s">
        <v>61</v>
      </c>
      <c r="F185" s="16"/>
    </row>
    <row r="186" spans="1:6" x14ac:dyDescent="0.25">
      <c r="A186" s="25">
        <v>22520</v>
      </c>
      <c r="B186" s="25" t="s">
        <v>190</v>
      </c>
      <c r="C186" s="104"/>
      <c r="D186" s="104">
        <v>0.79479999999999995</v>
      </c>
      <c r="E186" s="25" t="s">
        <v>61</v>
      </c>
      <c r="F186" s="16"/>
    </row>
    <row r="187" spans="1:6" x14ac:dyDescent="0.25">
      <c r="A187" s="25">
        <v>22540</v>
      </c>
      <c r="B187" s="25" t="s">
        <v>191</v>
      </c>
      <c r="C187" s="104"/>
      <c r="D187" s="104">
        <v>0.91220000000000001</v>
      </c>
      <c r="E187" s="25" t="s">
        <v>61</v>
      </c>
      <c r="F187" s="16"/>
    </row>
    <row r="188" spans="1:6" x14ac:dyDescent="0.25">
      <c r="A188" s="25">
        <v>22660</v>
      </c>
      <c r="B188" s="25" t="s">
        <v>192</v>
      </c>
      <c r="C188" s="104"/>
      <c r="D188" s="104">
        <v>1.0091000000000001</v>
      </c>
      <c r="E188" s="25" t="s">
        <v>61</v>
      </c>
      <c r="F188" s="16"/>
    </row>
    <row r="189" spans="1:6" x14ac:dyDescent="0.25">
      <c r="A189" s="25">
        <v>22744</v>
      </c>
      <c r="B189" s="25" t="s">
        <v>193</v>
      </c>
      <c r="C189" s="104"/>
      <c r="D189" s="104">
        <v>0.96319999999999995</v>
      </c>
      <c r="E189" s="25" t="s">
        <v>61</v>
      </c>
      <c r="F189" s="16"/>
    </row>
    <row r="190" spans="1:6" x14ac:dyDescent="0.25">
      <c r="A190" s="25">
        <v>22900</v>
      </c>
      <c r="B190" s="25" t="s">
        <v>194</v>
      </c>
      <c r="C190" s="104"/>
      <c r="D190" s="104">
        <v>0.8</v>
      </c>
      <c r="E190" s="25" t="s">
        <v>61</v>
      </c>
      <c r="F190" s="16"/>
    </row>
    <row r="191" spans="1:6" x14ac:dyDescent="0.25">
      <c r="A191" s="25">
        <v>23060</v>
      </c>
      <c r="B191" s="25" t="s">
        <v>195</v>
      </c>
      <c r="C191" s="104"/>
      <c r="D191" s="104">
        <v>0.85060000000000002</v>
      </c>
      <c r="E191" s="25" t="s">
        <v>61</v>
      </c>
      <c r="F191" s="16"/>
    </row>
    <row r="192" spans="1:6" x14ac:dyDescent="0.25">
      <c r="A192" s="25">
        <v>23104</v>
      </c>
      <c r="B192" s="25" t="s">
        <v>196</v>
      </c>
      <c r="C192" s="104"/>
      <c r="D192" s="104">
        <v>0.95899999999999996</v>
      </c>
      <c r="E192" s="25" t="s">
        <v>61</v>
      </c>
      <c r="F192" s="16"/>
    </row>
    <row r="193" spans="1:6" x14ac:dyDescent="0.25">
      <c r="A193" s="25">
        <v>23420</v>
      </c>
      <c r="B193" s="25" t="s">
        <v>197</v>
      </c>
      <c r="C193" s="104"/>
      <c r="D193" s="104">
        <v>1.0898000000000001</v>
      </c>
      <c r="E193" s="25" t="s">
        <v>61</v>
      </c>
      <c r="F193" s="16"/>
    </row>
    <row r="194" spans="1:6" x14ac:dyDescent="0.25">
      <c r="A194" s="25">
        <v>23460</v>
      </c>
      <c r="B194" s="25" t="s">
        <v>198</v>
      </c>
      <c r="C194" s="104"/>
      <c r="D194" s="104">
        <v>0.79649999999999999</v>
      </c>
      <c r="E194" s="25" t="s">
        <v>61</v>
      </c>
      <c r="F194" s="16"/>
    </row>
    <row r="195" spans="1:6" x14ac:dyDescent="0.25">
      <c r="A195" s="25">
        <v>23540</v>
      </c>
      <c r="B195" s="25" t="s">
        <v>199</v>
      </c>
      <c r="C195" s="104"/>
      <c r="D195" s="104">
        <v>0.90710000000000002</v>
      </c>
      <c r="E195" s="25" t="s">
        <v>61</v>
      </c>
      <c r="F195" s="16"/>
    </row>
    <row r="196" spans="1:6" x14ac:dyDescent="0.25">
      <c r="A196" s="25">
        <v>23580</v>
      </c>
      <c r="B196" s="25" t="s">
        <v>200</v>
      </c>
      <c r="C196" s="104"/>
      <c r="D196" s="104">
        <v>0.90169999999999995</v>
      </c>
      <c r="E196" s="25" t="s">
        <v>61</v>
      </c>
      <c r="F196" s="16"/>
    </row>
    <row r="197" spans="1:6" x14ac:dyDescent="0.25">
      <c r="A197" s="25">
        <v>23844</v>
      </c>
      <c r="B197" s="25" t="s">
        <v>201</v>
      </c>
      <c r="C197" s="104"/>
      <c r="D197" s="104">
        <v>0.96179999999999999</v>
      </c>
      <c r="E197" s="25" t="s">
        <v>61</v>
      </c>
      <c r="F197" s="16"/>
    </row>
    <row r="198" spans="1:6" x14ac:dyDescent="0.25">
      <c r="A198" s="25">
        <v>23900</v>
      </c>
      <c r="B198" s="25" t="s">
        <v>202</v>
      </c>
      <c r="C198" s="104"/>
      <c r="D198" s="104">
        <v>1.0587</v>
      </c>
      <c r="E198" s="25" t="s">
        <v>61</v>
      </c>
      <c r="F198" s="16"/>
    </row>
    <row r="199" spans="1:6" x14ac:dyDescent="0.25">
      <c r="A199" s="25">
        <v>24020</v>
      </c>
      <c r="B199" s="25" t="s">
        <v>203</v>
      </c>
      <c r="C199" s="104"/>
      <c r="D199" s="104">
        <v>0.83560000000000001</v>
      </c>
      <c r="E199" s="25" t="s">
        <v>61</v>
      </c>
      <c r="F199" s="16"/>
    </row>
    <row r="200" spans="1:6" x14ac:dyDescent="0.25">
      <c r="A200" s="25">
        <v>24140</v>
      </c>
      <c r="B200" s="25" t="s">
        <v>204</v>
      </c>
      <c r="C200" s="104"/>
      <c r="D200" s="104">
        <v>0.86150000000000004</v>
      </c>
      <c r="E200" s="25" t="s">
        <v>61</v>
      </c>
      <c r="F200" s="16"/>
    </row>
    <row r="201" spans="1:6" x14ac:dyDescent="0.25">
      <c r="A201" s="25">
        <v>24220</v>
      </c>
      <c r="B201" s="25" t="s">
        <v>205</v>
      </c>
      <c r="C201" s="104"/>
      <c r="D201" s="104">
        <v>0.8</v>
      </c>
      <c r="E201" s="25" t="s">
        <v>61</v>
      </c>
      <c r="F201" s="16"/>
    </row>
    <row r="202" spans="1:6" x14ac:dyDescent="0.25">
      <c r="A202" s="25">
        <v>24260</v>
      </c>
      <c r="B202" s="25" t="s">
        <v>206</v>
      </c>
      <c r="C202" s="104"/>
      <c r="D202" s="104">
        <v>0.9355</v>
      </c>
      <c r="E202" s="25" t="s">
        <v>61</v>
      </c>
      <c r="F202" s="16"/>
    </row>
    <row r="203" spans="1:6" x14ac:dyDescent="0.25">
      <c r="A203" s="25">
        <v>24300</v>
      </c>
      <c r="B203" s="25" t="s">
        <v>207</v>
      </c>
      <c r="C203" s="104"/>
      <c r="D203" s="104">
        <v>0.96050000000000002</v>
      </c>
      <c r="E203" s="25" t="s">
        <v>61</v>
      </c>
      <c r="F203" s="16"/>
    </row>
    <row r="204" spans="1:6" x14ac:dyDescent="0.25">
      <c r="A204" s="25">
        <v>24340</v>
      </c>
      <c r="B204" s="25" t="s">
        <v>208</v>
      </c>
      <c r="C204" s="104"/>
      <c r="D204" s="104">
        <v>0.8821</v>
      </c>
      <c r="E204" s="25" t="s">
        <v>61</v>
      </c>
      <c r="F204" s="16"/>
    </row>
    <row r="205" spans="1:6" x14ac:dyDescent="0.25">
      <c r="A205" s="25">
        <v>24420</v>
      </c>
      <c r="B205" s="25" t="s">
        <v>209</v>
      </c>
      <c r="C205" s="104"/>
      <c r="D205" s="104">
        <v>0.98699999999999999</v>
      </c>
      <c r="E205" s="25" t="s">
        <v>61</v>
      </c>
      <c r="F205" s="16"/>
    </row>
    <row r="206" spans="1:6" x14ac:dyDescent="0.25">
      <c r="A206" s="25">
        <v>24500</v>
      </c>
      <c r="B206" s="25" t="s">
        <v>210</v>
      </c>
      <c r="C206" s="104"/>
      <c r="D206" s="104">
        <v>0.8</v>
      </c>
      <c r="E206" s="25" t="s">
        <v>61</v>
      </c>
      <c r="F206" s="16"/>
    </row>
    <row r="207" spans="1:6" x14ac:dyDescent="0.25">
      <c r="A207" s="25">
        <v>24540</v>
      </c>
      <c r="B207" s="25" t="s">
        <v>211</v>
      </c>
      <c r="C207" s="104"/>
      <c r="D207" s="104">
        <v>0.93030000000000002</v>
      </c>
      <c r="E207" s="25" t="s">
        <v>61</v>
      </c>
      <c r="F207" s="16"/>
    </row>
    <row r="208" spans="1:6" x14ac:dyDescent="0.25">
      <c r="A208" s="25">
        <v>24580</v>
      </c>
      <c r="B208" s="25" t="s">
        <v>212</v>
      </c>
      <c r="C208" s="104"/>
      <c r="D208" s="104">
        <v>0.92320000000000002</v>
      </c>
      <c r="E208" s="25" t="s">
        <v>61</v>
      </c>
      <c r="F208" s="16"/>
    </row>
    <row r="209" spans="1:6" x14ac:dyDescent="0.25">
      <c r="A209" s="25">
        <v>24660</v>
      </c>
      <c r="B209" s="25" t="s">
        <v>213</v>
      </c>
      <c r="C209" s="104"/>
      <c r="D209" s="104">
        <v>0.85609999999999997</v>
      </c>
      <c r="E209" s="25" t="s">
        <v>61</v>
      </c>
      <c r="F209" s="16"/>
    </row>
    <row r="210" spans="1:6" x14ac:dyDescent="0.25">
      <c r="A210" s="25">
        <v>24780</v>
      </c>
      <c r="B210" s="25" t="s">
        <v>214</v>
      </c>
      <c r="C210" s="104"/>
      <c r="D210" s="104">
        <v>0.92459999999999998</v>
      </c>
      <c r="E210" s="25" t="s">
        <v>61</v>
      </c>
      <c r="F210" s="16"/>
    </row>
    <row r="211" spans="1:6" x14ac:dyDescent="0.25">
      <c r="A211" s="25">
        <v>24860</v>
      </c>
      <c r="B211" s="25" t="s">
        <v>215</v>
      </c>
      <c r="C211" s="104"/>
      <c r="D211" s="104">
        <v>0.92430000000000001</v>
      </c>
      <c r="E211" s="25" t="s">
        <v>61</v>
      </c>
      <c r="F211" s="16"/>
    </row>
    <row r="212" spans="1:6" x14ac:dyDescent="0.25">
      <c r="A212" s="25">
        <v>25020</v>
      </c>
      <c r="B212" s="25" t="s">
        <v>216</v>
      </c>
      <c r="C212" s="104"/>
      <c r="D212" s="104">
        <v>0.4219</v>
      </c>
      <c r="E212" s="25" t="s">
        <v>61</v>
      </c>
      <c r="F212" s="16"/>
    </row>
    <row r="213" spans="1:6" x14ac:dyDescent="0.25">
      <c r="A213" s="25">
        <v>25060</v>
      </c>
      <c r="B213" s="25" t="s">
        <v>217</v>
      </c>
      <c r="C213" s="104"/>
      <c r="D213" s="104">
        <v>0.82640000000000002</v>
      </c>
      <c r="E213" s="25" t="s">
        <v>61</v>
      </c>
      <c r="F213" s="16"/>
    </row>
    <row r="214" spans="1:6" x14ac:dyDescent="0.25">
      <c r="A214" s="25">
        <v>25180</v>
      </c>
      <c r="B214" s="25" t="s">
        <v>218</v>
      </c>
      <c r="C214" s="104"/>
      <c r="D214" s="104">
        <v>0.88959999999999995</v>
      </c>
      <c r="E214" s="25" t="s">
        <v>61</v>
      </c>
      <c r="F214" s="16"/>
    </row>
    <row r="215" spans="1:6" x14ac:dyDescent="0.25">
      <c r="A215" s="25">
        <v>25220</v>
      </c>
      <c r="B215" s="25" t="s">
        <v>219</v>
      </c>
      <c r="C215" s="104"/>
      <c r="D215" s="104">
        <v>0.86350000000000005</v>
      </c>
      <c r="E215" s="25" t="s">
        <v>61</v>
      </c>
      <c r="F215" s="16"/>
    </row>
    <row r="216" spans="1:6" x14ac:dyDescent="0.25">
      <c r="A216" s="25">
        <v>25260</v>
      </c>
      <c r="B216" s="25" t="s">
        <v>220</v>
      </c>
      <c r="C216" s="104"/>
      <c r="D216" s="104">
        <v>1.0749</v>
      </c>
      <c r="E216" s="25" t="s">
        <v>61</v>
      </c>
      <c r="F216" s="16"/>
    </row>
    <row r="217" spans="1:6" x14ac:dyDescent="0.25">
      <c r="A217" s="25">
        <v>25420</v>
      </c>
      <c r="B217" s="25" t="s">
        <v>221</v>
      </c>
      <c r="C217" s="104"/>
      <c r="D217" s="104">
        <v>0.93610000000000004</v>
      </c>
      <c r="E217" s="25" t="s">
        <v>61</v>
      </c>
      <c r="F217" s="16"/>
    </row>
    <row r="218" spans="1:6" x14ac:dyDescent="0.25">
      <c r="A218" s="25">
        <v>25500</v>
      </c>
      <c r="B218" s="25" t="s">
        <v>222</v>
      </c>
      <c r="C218" s="104"/>
      <c r="D218" s="104">
        <v>0.89739999999999998</v>
      </c>
      <c r="E218" s="25" t="s">
        <v>61</v>
      </c>
      <c r="F218" s="16"/>
    </row>
    <row r="219" spans="1:6" x14ac:dyDescent="0.25">
      <c r="A219" s="25">
        <v>25540</v>
      </c>
      <c r="B219" s="25" t="s">
        <v>223</v>
      </c>
      <c r="C219" s="104"/>
      <c r="D219" s="104">
        <v>1.0920000000000001</v>
      </c>
      <c r="E219" s="25" t="s">
        <v>61</v>
      </c>
      <c r="F219" s="16"/>
    </row>
    <row r="220" spans="1:6" x14ac:dyDescent="0.25">
      <c r="A220" s="25">
        <v>25620</v>
      </c>
      <c r="B220" s="25" t="s">
        <v>224</v>
      </c>
      <c r="C220" s="104"/>
      <c r="D220" s="104">
        <v>0.8</v>
      </c>
      <c r="E220" s="25" t="s">
        <v>61</v>
      </c>
      <c r="F220" s="16"/>
    </row>
    <row r="221" spans="1:6" x14ac:dyDescent="0.25">
      <c r="A221" s="25">
        <v>25860</v>
      </c>
      <c r="B221" s="25" t="s">
        <v>225</v>
      </c>
      <c r="C221" s="104"/>
      <c r="D221" s="104">
        <v>0.85460000000000003</v>
      </c>
      <c r="E221" s="25" t="s">
        <v>61</v>
      </c>
      <c r="F221" s="16"/>
    </row>
    <row r="222" spans="1:6" x14ac:dyDescent="0.25">
      <c r="A222" s="25">
        <v>25940</v>
      </c>
      <c r="B222" s="25" t="s">
        <v>226</v>
      </c>
      <c r="C222" s="104"/>
      <c r="D222" s="104">
        <v>0.80820000000000003</v>
      </c>
      <c r="E222" s="25" t="s">
        <v>61</v>
      </c>
      <c r="F222" s="16"/>
    </row>
    <row r="223" spans="1:6" x14ac:dyDescent="0.25">
      <c r="A223" s="25">
        <v>25980</v>
      </c>
      <c r="B223" s="25" t="s">
        <v>227</v>
      </c>
      <c r="C223" s="104"/>
      <c r="D223" s="104">
        <v>0.84719999999999995</v>
      </c>
      <c r="E223" s="25" t="s">
        <v>61</v>
      </c>
      <c r="F223" s="16"/>
    </row>
    <row r="224" spans="1:6" x14ac:dyDescent="0.25">
      <c r="A224" s="25">
        <v>26140</v>
      </c>
      <c r="B224" s="25" t="s">
        <v>228</v>
      </c>
      <c r="C224" s="104"/>
      <c r="D224" s="104">
        <v>0.8</v>
      </c>
      <c r="E224" s="25" t="s">
        <v>61</v>
      </c>
      <c r="F224" s="16"/>
    </row>
    <row r="225" spans="1:6" x14ac:dyDescent="0.25">
      <c r="A225" s="25">
        <v>26300</v>
      </c>
      <c r="B225" s="25" t="s">
        <v>229</v>
      </c>
      <c r="C225" s="104"/>
      <c r="D225" s="104">
        <v>0.85799999999999998</v>
      </c>
      <c r="E225" s="25" t="s">
        <v>61</v>
      </c>
      <c r="F225" s="16"/>
    </row>
    <row r="226" spans="1:6" x14ac:dyDescent="0.25">
      <c r="A226" s="25">
        <v>26380</v>
      </c>
      <c r="B226" s="25" t="s">
        <v>230</v>
      </c>
      <c r="C226" s="104"/>
      <c r="D226" s="104">
        <v>0.8</v>
      </c>
      <c r="E226" s="25" t="s">
        <v>61</v>
      </c>
      <c r="F226" s="16"/>
    </row>
    <row r="227" spans="1:6" x14ac:dyDescent="0.25">
      <c r="A227" s="25">
        <v>26420</v>
      </c>
      <c r="B227" s="25" t="s">
        <v>231</v>
      </c>
      <c r="C227" s="104"/>
      <c r="D227" s="104">
        <v>0.97499999999999998</v>
      </c>
      <c r="E227" s="25" t="s">
        <v>61</v>
      </c>
      <c r="F227" s="16"/>
    </row>
    <row r="228" spans="1:6" x14ac:dyDescent="0.25">
      <c r="A228" s="25">
        <v>26580</v>
      </c>
      <c r="B228" s="25" t="s">
        <v>232</v>
      </c>
      <c r="C228" s="104"/>
      <c r="D228" s="104">
        <v>0.8589</v>
      </c>
      <c r="E228" s="25" t="s">
        <v>61</v>
      </c>
      <c r="F228" s="16"/>
    </row>
    <row r="229" spans="1:6" x14ac:dyDescent="0.25">
      <c r="A229" s="25">
        <v>26620</v>
      </c>
      <c r="B229" s="25" t="s">
        <v>233</v>
      </c>
      <c r="C229" s="104"/>
      <c r="D229" s="104">
        <v>0.8</v>
      </c>
      <c r="E229" s="25" t="s">
        <v>61</v>
      </c>
      <c r="F229" s="16"/>
    </row>
    <row r="230" spans="1:6" x14ac:dyDescent="0.25">
      <c r="A230" s="25">
        <v>26820</v>
      </c>
      <c r="B230" s="25" t="s">
        <v>234</v>
      </c>
      <c r="C230" s="104"/>
      <c r="D230" s="104">
        <v>0.89990000000000003</v>
      </c>
      <c r="E230" s="25" t="s">
        <v>61</v>
      </c>
      <c r="F230" s="16"/>
    </row>
    <row r="231" spans="1:6" x14ac:dyDescent="0.25">
      <c r="A231" s="25">
        <v>26900</v>
      </c>
      <c r="B231" s="25" t="s">
        <v>235</v>
      </c>
      <c r="C231" s="104"/>
      <c r="D231" s="104">
        <v>1.0149999999999999</v>
      </c>
      <c r="E231" s="25" t="s">
        <v>61</v>
      </c>
      <c r="F231" s="16"/>
    </row>
    <row r="232" spans="1:6" x14ac:dyDescent="0.25">
      <c r="A232" s="25">
        <v>26980</v>
      </c>
      <c r="B232" s="25" t="s">
        <v>236</v>
      </c>
      <c r="C232" s="104"/>
      <c r="D232" s="104">
        <v>0.95699999999999996</v>
      </c>
      <c r="E232" s="25" t="s">
        <v>61</v>
      </c>
      <c r="F232" s="16"/>
    </row>
    <row r="233" spans="1:6" x14ac:dyDescent="0.25">
      <c r="A233" s="25">
        <v>27060</v>
      </c>
      <c r="B233" s="25" t="s">
        <v>237</v>
      </c>
      <c r="C233" s="104"/>
      <c r="D233" s="104">
        <v>0.94189999999999996</v>
      </c>
      <c r="E233" s="25" t="s">
        <v>61</v>
      </c>
      <c r="F233" s="16"/>
    </row>
    <row r="234" spans="1:6" x14ac:dyDescent="0.25">
      <c r="A234" s="25">
        <v>27100</v>
      </c>
      <c r="B234" s="25" t="s">
        <v>238</v>
      </c>
      <c r="C234" s="104"/>
      <c r="D234" s="104">
        <v>0.88619999999999999</v>
      </c>
      <c r="E234" s="25" t="s">
        <v>61</v>
      </c>
      <c r="F234" s="16"/>
    </row>
    <row r="235" spans="1:6" x14ac:dyDescent="0.25">
      <c r="A235" s="25">
        <v>27140</v>
      </c>
      <c r="B235" s="25" t="s">
        <v>239</v>
      </c>
      <c r="C235" s="104"/>
      <c r="D235" s="104">
        <v>0.81479999999999997</v>
      </c>
      <c r="E235" s="25" t="s">
        <v>61</v>
      </c>
      <c r="F235" s="16"/>
    </row>
    <row r="236" spans="1:6" x14ac:dyDescent="0.25">
      <c r="A236" s="25">
        <v>27180</v>
      </c>
      <c r="B236" s="25" t="s">
        <v>240</v>
      </c>
      <c r="C236" s="104"/>
      <c r="D236" s="104">
        <v>0.8</v>
      </c>
      <c r="E236" s="25" t="s">
        <v>61</v>
      </c>
      <c r="F236" s="16"/>
    </row>
    <row r="237" spans="1:6" x14ac:dyDescent="0.25">
      <c r="A237" s="25">
        <v>27260</v>
      </c>
      <c r="B237" s="25" t="s">
        <v>241</v>
      </c>
      <c r="C237" s="104"/>
      <c r="D237" s="104">
        <v>0.89570000000000005</v>
      </c>
      <c r="E237" s="25" t="s">
        <v>61</v>
      </c>
      <c r="F237" s="16"/>
    </row>
    <row r="238" spans="1:6" x14ac:dyDescent="0.25">
      <c r="A238" s="25">
        <v>27340</v>
      </c>
      <c r="B238" s="25" t="s">
        <v>242</v>
      </c>
      <c r="C238" s="104"/>
      <c r="D238" s="104">
        <v>0.8226</v>
      </c>
      <c r="E238" s="25" t="s">
        <v>61</v>
      </c>
      <c r="F238" s="16"/>
    </row>
    <row r="239" spans="1:6" x14ac:dyDescent="0.25">
      <c r="A239" s="25">
        <v>27500</v>
      </c>
      <c r="B239" s="25" t="s">
        <v>243</v>
      </c>
      <c r="C239" s="104"/>
      <c r="D239" s="104">
        <v>0.90859999999999996</v>
      </c>
      <c r="E239" s="25" t="s">
        <v>61</v>
      </c>
      <c r="F239" s="16"/>
    </row>
    <row r="240" spans="1:6" x14ac:dyDescent="0.25">
      <c r="A240" s="25">
        <v>27620</v>
      </c>
      <c r="B240" s="25" t="s">
        <v>244</v>
      </c>
      <c r="C240" s="104"/>
      <c r="D240" s="104">
        <v>0.84799999999999998</v>
      </c>
      <c r="E240" s="25" t="s">
        <v>61</v>
      </c>
      <c r="F240" s="16"/>
    </row>
    <row r="241" spans="1:6" x14ac:dyDescent="0.25">
      <c r="A241" s="25">
        <v>27740</v>
      </c>
      <c r="B241" s="25" t="s">
        <v>245</v>
      </c>
      <c r="C241" s="104"/>
      <c r="D241" s="104">
        <v>0.8</v>
      </c>
      <c r="E241" s="25" t="s">
        <v>61</v>
      </c>
      <c r="F241" s="16"/>
    </row>
    <row r="242" spans="1:6" x14ac:dyDescent="0.25">
      <c r="A242" s="25">
        <v>27780</v>
      </c>
      <c r="B242" s="25" t="s">
        <v>246</v>
      </c>
      <c r="C242" s="104"/>
      <c r="D242" s="104">
        <v>0.83789999999999998</v>
      </c>
      <c r="E242" s="25" t="s">
        <v>61</v>
      </c>
      <c r="F242" s="16"/>
    </row>
    <row r="243" spans="1:6" x14ac:dyDescent="0.25">
      <c r="A243" s="25">
        <v>27860</v>
      </c>
      <c r="B243" s="25" t="s">
        <v>247</v>
      </c>
      <c r="C243" s="104"/>
      <c r="D243" s="104">
        <v>0.8</v>
      </c>
      <c r="E243" s="25" t="s">
        <v>61</v>
      </c>
      <c r="F243" s="16"/>
    </row>
    <row r="244" spans="1:6" x14ac:dyDescent="0.25">
      <c r="A244" s="25">
        <v>27900</v>
      </c>
      <c r="B244" s="25" t="s">
        <v>248</v>
      </c>
      <c r="C244" s="104"/>
      <c r="D244" s="104">
        <v>0.8</v>
      </c>
      <c r="E244" s="25" t="s">
        <v>61</v>
      </c>
      <c r="F244" s="16"/>
    </row>
    <row r="245" spans="1:6" x14ac:dyDescent="0.25">
      <c r="A245" s="25">
        <v>27980</v>
      </c>
      <c r="B245" s="25" t="s">
        <v>249</v>
      </c>
      <c r="C245" s="104"/>
      <c r="D245" s="104">
        <v>1.1579999999999999</v>
      </c>
      <c r="E245" s="25" t="s">
        <v>61</v>
      </c>
      <c r="F245" s="16"/>
    </row>
    <row r="246" spans="1:6" x14ac:dyDescent="0.25">
      <c r="A246" s="25">
        <v>28020</v>
      </c>
      <c r="B246" s="25" t="s">
        <v>250</v>
      </c>
      <c r="C246" s="104"/>
      <c r="D246" s="104">
        <v>0.96020000000000005</v>
      </c>
      <c r="E246" s="25" t="s">
        <v>61</v>
      </c>
      <c r="F246" s="16"/>
    </row>
    <row r="247" spans="1:6" x14ac:dyDescent="0.25">
      <c r="A247" s="25">
        <v>28100</v>
      </c>
      <c r="B247" s="25" t="s">
        <v>251</v>
      </c>
      <c r="C247" s="104"/>
      <c r="D247" s="104">
        <v>0.89400000000000002</v>
      </c>
      <c r="E247" s="25" t="s">
        <v>61</v>
      </c>
      <c r="F247" s="16"/>
    </row>
    <row r="248" spans="1:6" x14ac:dyDescent="0.25">
      <c r="A248" s="25">
        <v>28140</v>
      </c>
      <c r="B248" s="25" t="s">
        <v>252</v>
      </c>
      <c r="C248" s="104"/>
      <c r="D248" s="104">
        <v>0.92589999999999995</v>
      </c>
      <c r="E248" s="25" t="s">
        <v>61</v>
      </c>
      <c r="F248" s="16"/>
    </row>
    <row r="249" spans="1:6" x14ac:dyDescent="0.25">
      <c r="A249" s="25">
        <v>28420</v>
      </c>
      <c r="B249" s="25" t="s">
        <v>253</v>
      </c>
      <c r="C249" s="104"/>
      <c r="D249" s="104">
        <v>0.98009999999999997</v>
      </c>
      <c r="E249" s="25" t="s">
        <v>61</v>
      </c>
      <c r="F249" s="16"/>
    </row>
    <row r="250" spans="1:6" x14ac:dyDescent="0.25">
      <c r="A250" s="25">
        <v>28660</v>
      </c>
      <c r="B250" s="25" t="s">
        <v>254</v>
      </c>
      <c r="C250" s="104"/>
      <c r="D250" s="104">
        <v>0.90069999999999995</v>
      </c>
      <c r="E250" s="25" t="s">
        <v>61</v>
      </c>
      <c r="F250" s="16"/>
    </row>
    <row r="251" spans="1:6" x14ac:dyDescent="0.25">
      <c r="A251" s="25">
        <v>28700</v>
      </c>
      <c r="B251" s="25" t="s">
        <v>255</v>
      </c>
      <c r="C251" s="104"/>
      <c r="D251" s="104">
        <v>0.8</v>
      </c>
      <c r="E251" s="25" t="s">
        <v>61</v>
      </c>
      <c r="F251" s="16"/>
    </row>
    <row r="252" spans="1:6" x14ac:dyDescent="0.25">
      <c r="A252" s="25">
        <v>28740</v>
      </c>
      <c r="B252" s="25" t="s">
        <v>256</v>
      </c>
      <c r="C252" s="104"/>
      <c r="D252" s="104">
        <v>0.88929999999999998</v>
      </c>
      <c r="E252" s="25" t="s">
        <v>61</v>
      </c>
      <c r="F252" s="16"/>
    </row>
    <row r="253" spans="1:6" x14ac:dyDescent="0.25">
      <c r="A253" s="25">
        <v>28940</v>
      </c>
      <c r="B253" s="25" t="s">
        <v>257</v>
      </c>
      <c r="C253" s="104"/>
      <c r="D253" s="104">
        <v>0.8</v>
      </c>
      <c r="E253" s="25" t="s">
        <v>61</v>
      </c>
      <c r="F253" s="16"/>
    </row>
    <row r="254" spans="1:6" x14ac:dyDescent="0.25">
      <c r="A254" s="25">
        <v>29020</v>
      </c>
      <c r="B254" s="25" t="s">
        <v>258</v>
      </c>
      <c r="C254" s="104"/>
      <c r="D254" s="104">
        <v>0.93859999999999999</v>
      </c>
      <c r="E254" s="25" t="s">
        <v>61</v>
      </c>
      <c r="F254" s="16"/>
    </row>
    <row r="255" spans="1:6" x14ac:dyDescent="0.25">
      <c r="A255" s="25">
        <v>29100</v>
      </c>
      <c r="B255" s="25" t="s">
        <v>259</v>
      </c>
      <c r="C255" s="104"/>
      <c r="D255" s="104">
        <v>0.97240000000000004</v>
      </c>
      <c r="E255" s="25" t="s">
        <v>61</v>
      </c>
      <c r="F255" s="16"/>
    </row>
    <row r="256" spans="1:6" x14ac:dyDescent="0.25">
      <c r="A256" s="25">
        <v>29180</v>
      </c>
      <c r="B256" s="25" t="s">
        <v>260</v>
      </c>
      <c r="C256" s="104"/>
      <c r="D256" s="104">
        <v>0.8</v>
      </c>
      <c r="E256" s="25" t="s">
        <v>61</v>
      </c>
      <c r="F256" s="16"/>
    </row>
    <row r="257" spans="1:6" x14ac:dyDescent="0.25">
      <c r="A257" s="25">
        <v>29200</v>
      </c>
      <c r="B257" s="25" t="s">
        <v>261</v>
      </c>
      <c r="C257" s="104"/>
      <c r="D257" s="104">
        <v>0.97989999999999999</v>
      </c>
      <c r="E257" s="25" t="s">
        <v>61</v>
      </c>
      <c r="F257" s="16"/>
    </row>
    <row r="258" spans="1:6" x14ac:dyDescent="0.25">
      <c r="A258" s="25">
        <v>29340</v>
      </c>
      <c r="B258" s="25" t="s">
        <v>262</v>
      </c>
      <c r="C258" s="104"/>
      <c r="D258" s="104">
        <v>0.8</v>
      </c>
      <c r="E258" s="25" t="s">
        <v>61</v>
      </c>
      <c r="F258" s="16"/>
    </row>
    <row r="259" spans="1:6" x14ac:dyDescent="0.25">
      <c r="A259" s="25">
        <v>29404</v>
      </c>
      <c r="B259" s="25" t="s">
        <v>263</v>
      </c>
      <c r="C259" s="104"/>
      <c r="D259" s="104">
        <v>1.0367</v>
      </c>
      <c r="E259" s="25" t="s">
        <v>61</v>
      </c>
      <c r="F259" s="16"/>
    </row>
    <row r="260" spans="1:6" x14ac:dyDescent="0.25">
      <c r="A260" s="25">
        <v>29420</v>
      </c>
      <c r="B260" s="25" t="s">
        <v>264</v>
      </c>
      <c r="C260" s="104"/>
      <c r="D260" s="104">
        <v>0.93030000000000002</v>
      </c>
      <c r="E260" s="25" t="s">
        <v>61</v>
      </c>
      <c r="F260" s="16"/>
    </row>
    <row r="261" spans="1:6" x14ac:dyDescent="0.25">
      <c r="A261" s="25">
        <v>29460</v>
      </c>
      <c r="B261" s="25" t="s">
        <v>265</v>
      </c>
      <c r="C261" s="104"/>
      <c r="D261" s="104">
        <v>0.80320000000000003</v>
      </c>
      <c r="E261" s="25" t="s">
        <v>61</v>
      </c>
      <c r="F261" s="16"/>
    </row>
    <row r="262" spans="1:6" x14ac:dyDescent="0.25">
      <c r="A262" s="25">
        <v>29540</v>
      </c>
      <c r="B262" s="25" t="s">
        <v>266</v>
      </c>
      <c r="C262" s="104"/>
      <c r="D262" s="104">
        <v>0.95199999999999996</v>
      </c>
      <c r="E262" s="25" t="s">
        <v>61</v>
      </c>
      <c r="F262" s="16"/>
    </row>
    <row r="263" spans="1:6" x14ac:dyDescent="0.25">
      <c r="A263" s="25">
        <v>29620</v>
      </c>
      <c r="B263" s="25" t="s">
        <v>267</v>
      </c>
      <c r="C263" s="104"/>
      <c r="D263" s="104">
        <v>1.0351999999999999</v>
      </c>
      <c r="E263" s="25" t="s">
        <v>61</v>
      </c>
      <c r="F263" s="16"/>
    </row>
    <row r="264" spans="1:6" x14ac:dyDescent="0.25">
      <c r="A264" s="25">
        <v>29700</v>
      </c>
      <c r="B264" s="25" t="s">
        <v>268</v>
      </c>
      <c r="C264" s="104"/>
      <c r="D264" s="104">
        <v>0.8</v>
      </c>
      <c r="E264" s="25" t="s">
        <v>61</v>
      </c>
      <c r="F264" s="16"/>
    </row>
    <row r="265" spans="1:6" x14ac:dyDescent="0.25">
      <c r="A265" s="25">
        <v>29740</v>
      </c>
      <c r="B265" s="25" t="s">
        <v>269</v>
      </c>
      <c r="C265" s="104"/>
      <c r="D265" s="104">
        <v>0.87729999999999997</v>
      </c>
      <c r="E265" s="25" t="s">
        <v>61</v>
      </c>
      <c r="F265" s="16"/>
    </row>
    <row r="266" spans="1:6" x14ac:dyDescent="0.25">
      <c r="A266" s="25">
        <v>29820</v>
      </c>
      <c r="B266" s="25" t="s">
        <v>270</v>
      </c>
      <c r="C266" s="104"/>
      <c r="D266" s="104">
        <v>1.2269000000000001</v>
      </c>
      <c r="E266" s="25" t="s">
        <v>61</v>
      </c>
      <c r="F266" s="16"/>
    </row>
    <row r="267" spans="1:6" x14ac:dyDescent="0.25">
      <c r="A267" s="25">
        <v>29940</v>
      </c>
      <c r="B267" s="25" t="s">
        <v>271</v>
      </c>
      <c r="C267" s="104"/>
      <c r="D267" s="104">
        <v>0.90249999999999997</v>
      </c>
      <c r="E267" s="25" t="s">
        <v>61</v>
      </c>
      <c r="F267" s="16"/>
    </row>
    <row r="268" spans="1:6" x14ac:dyDescent="0.25">
      <c r="A268" s="25">
        <v>30020</v>
      </c>
      <c r="B268" s="25" t="s">
        <v>272</v>
      </c>
      <c r="C268" s="104"/>
      <c r="D268" s="104">
        <v>0.8</v>
      </c>
      <c r="E268" s="25" t="s">
        <v>61</v>
      </c>
      <c r="F268" s="16"/>
    </row>
    <row r="269" spans="1:6" x14ac:dyDescent="0.25">
      <c r="A269" s="25">
        <v>30140</v>
      </c>
      <c r="B269" s="25" t="s">
        <v>273</v>
      </c>
      <c r="C269" s="104"/>
      <c r="D269" s="104">
        <v>0.85660000000000003</v>
      </c>
      <c r="E269" s="25" t="s">
        <v>61</v>
      </c>
      <c r="F269" s="16"/>
    </row>
    <row r="270" spans="1:6" x14ac:dyDescent="0.25">
      <c r="A270" s="25">
        <v>30300</v>
      </c>
      <c r="B270" s="25" t="s">
        <v>274</v>
      </c>
      <c r="C270" s="104"/>
      <c r="D270" s="104">
        <v>0.88</v>
      </c>
      <c r="E270" s="25" t="s">
        <v>61</v>
      </c>
      <c r="F270" s="16"/>
    </row>
    <row r="271" spans="1:6" x14ac:dyDescent="0.25">
      <c r="A271" s="25">
        <v>30340</v>
      </c>
      <c r="B271" s="25" t="s">
        <v>275</v>
      </c>
      <c r="C271" s="104"/>
      <c r="D271" s="104">
        <v>0.85270000000000001</v>
      </c>
      <c r="E271" s="25" t="s">
        <v>61</v>
      </c>
      <c r="F271" s="16"/>
    </row>
    <row r="272" spans="1:6" x14ac:dyDescent="0.25">
      <c r="A272" s="25">
        <v>30460</v>
      </c>
      <c r="B272" s="25" t="s">
        <v>276</v>
      </c>
      <c r="C272" s="104"/>
      <c r="D272" s="104">
        <v>0.89029999999999998</v>
      </c>
      <c r="E272" s="25" t="s">
        <v>61</v>
      </c>
      <c r="F272" s="16"/>
    </row>
    <row r="273" spans="1:6" x14ac:dyDescent="0.25">
      <c r="A273" s="25">
        <v>30620</v>
      </c>
      <c r="B273" s="25" t="s">
        <v>277</v>
      </c>
      <c r="C273" s="104"/>
      <c r="D273" s="104">
        <v>0.92030000000000001</v>
      </c>
      <c r="E273" s="25" t="s">
        <v>61</v>
      </c>
      <c r="F273" s="16"/>
    </row>
    <row r="274" spans="1:6" x14ac:dyDescent="0.25">
      <c r="A274" s="25">
        <v>30700</v>
      </c>
      <c r="B274" s="25" t="s">
        <v>278</v>
      </c>
      <c r="C274" s="104"/>
      <c r="D274" s="104">
        <v>0.97209999999999996</v>
      </c>
      <c r="E274" s="25" t="s">
        <v>61</v>
      </c>
      <c r="F274" s="16"/>
    </row>
    <row r="275" spans="1:6" x14ac:dyDescent="0.25">
      <c r="A275" s="25">
        <v>30780</v>
      </c>
      <c r="B275" s="25" t="s">
        <v>279</v>
      </c>
      <c r="C275" s="104"/>
      <c r="D275" s="104">
        <v>0.83379999999999999</v>
      </c>
      <c r="E275" s="25" t="s">
        <v>61</v>
      </c>
      <c r="F275" s="16"/>
    </row>
    <row r="276" spans="1:6" x14ac:dyDescent="0.25">
      <c r="A276" s="25">
        <v>30860</v>
      </c>
      <c r="B276" s="25" t="s">
        <v>280</v>
      </c>
      <c r="C276" s="104"/>
      <c r="D276" s="104">
        <v>0.87239999999999995</v>
      </c>
      <c r="E276" s="25" t="s">
        <v>61</v>
      </c>
      <c r="F276" s="16"/>
    </row>
    <row r="277" spans="1:6" x14ac:dyDescent="0.25">
      <c r="A277" s="25">
        <v>30980</v>
      </c>
      <c r="B277" s="25" t="s">
        <v>281</v>
      </c>
      <c r="C277" s="104"/>
      <c r="D277" s="104">
        <v>0.8</v>
      </c>
      <c r="E277" s="25" t="s">
        <v>61</v>
      </c>
      <c r="F277" s="16"/>
    </row>
    <row r="278" spans="1:6" x14ac:dyDescent="0.25">
      <c r="A278" s="25">
        <v>31020</v>
      </c>
      <c r="B278" s="25" t="s">
        <v>282</v>
      </c>
      <c r="C278" s="104"/>
      <c r="D278" s="104">
        <v>1.0367</v>
      </c>
      <c r="E278" s="25" t="s">
        <v>61</v>
      </c>
      <c r="F278" s="16"/>
    </row>
    <row r="279" spans="1:6" x14ac:dyDescent="0.25">
      <c r="A279" s="25">
        <v>31084</v>
      </c>
      <c r="B279" s="25" t="s">
        <v>283</v>
      </c>
      <c r="C279" s="104"/>
      <c r="D279" s="104">
        <v>1.2781</v>
      </c>
      <c r="E279" s="25" t="s">
        <v>61</v>
      </c>
      <c r="F279" s="16"/>
    </row>
    <row r="280" spans="1:6" x14ac:dyDescent="0.25">
      <c r="A280" s="25">
        <v>31140</v>
      </c>
      <c r="B280" s="25" t="s">
        <v>284</v>
      </c>
      <c r="C280" s="104"/>
      <c r="D280" s="104">
        <v>0.86890000000000001</v>
      </c>
      <c r="E280" s="25" t="s">
        <v>61</v>
      </c>
      <c r="F280" s="16"/>
    </row>
    <row r="281" spans="1:6" x14ac:dyDescent="0.25">
      <c r="A281" s="25">
        <v>31180</v>
      </c>
      <c r="B281" s="25" t="s">
        <v>285</v>
      </c>
      <c r="C281" s="104"/>
      <c r="D281" s="104">
        <v>0.86890000000000001</v>
      </c>
      <c r="E281" s="25" t="s">
        <v>61</v>
      </c>
      <c r="F281" s="16"/>
    </row>
    <row r="282" spans="1:6" x14ac:dyDescent="0.25">
      <c r="A282" s="25">
        <v>31340</v>
      </c>
      <c r="B282" s="25" t="s">
        <v>286</v>
      </c>
      <c r="C282" s="104"/>
      <c r="D282" s="104">
        <v>0.88360000000000005</v>
      </c>
      <c r="E282" s="25" t="s">
        <v>61</v>
      </c>
      <c r="F282" s="16"/>
    </row>
    <row r="283" spans="1:6" x14ac:dyDescent="0.25">
      <c r="A283" s="25">
        <v>31420</v>
      </c>
      <c r="B283" s="25" t="s">
        <v>508</v>
      </c>
      <c r="C283" s="104"/>
      <c r="D283" s="104">
        <v>0.92469999999999997</v>
      </c>
      <c r="E283" s="25" t="s">
        <v>61</v>
      </c>
      <c r="F283" s="16"/>
    </row>
    <row r="284" spans="1:6" x14ac:dyDescent="0.25">
      <c r="A284" s="25">
        <v>31460</v>
      </c>
      <c r="B284" s="25" t="s">
        <v>287</v>
      </c>
      <c r="C284" s="104"/>
      <c r="D284" s="104">
        <v>0.8</v>
      </c>
      <c r="E284" s="25" t="s">
        <v>61</v>
      </c>
      <c r="F284" s="16"/>
    </row>
    <row r="285" spans="1:6" x14ac:dyDescent="0.25">
      <c r="A285" s="25">
        <v>31540</v>
      </c>
      <c r="B285" s="25" t="s">
        <v>288</v>
      </c>
      <c r="C285" s="104"/>
      <c r="D285" s="104">
        <v>1.1173999999999999</v>
      </c>
      <c r="E285" s="25" t="s">
        <v>61</v>
      </c>
      <c r="F285" s="16"/>
    </row>
    <row r="286" spans="1:6" x14ac:dyDescent="0.25">
      <c r="A286" s="25">
        <v>31700</v>
      </c>
      <c r="B286" s="25" t="s">
        <v>289</v>
      </c>
      <c r="C286" s="104"/>
      <c r="D286" s="104">
        <v>0.99280000000000002</v>
      </c>
      <c r="E286" s="25" t="s">
        <v>61</v>
      </c>
      <c r="F286" s="16"/>
    </row>
    <row r="287" spans="1:6" x14ac:dyDescent="0.25">
      <c r="A287" s="25">
        <v>31740</v>
      </c>
      <c r="B287" s="25" t="s">
        <v>290</v>
      </c>
      <c r="C287" s="104"/>
      <c r="D287" s="104">
        <v>0.8458</v>
      </c>
      <c r="E287" s="25" t="s">
        <v>61</v>
      </c>
      <c r="F287" s="16"/>
    </row>
    <row r="288" spans="1:6" x14ac:dyDescent="0.25">
      <c r="A288" s="25">
        <v>31860</v>
      </c>
      <c r="B288" s="25" t="s">
        <v>291</v>
      </c>
      <c r="C288" s="104"/>
      <c r="D288" s="104">
        <v>0.97189999999999999</v>
      </c>
      <c r="E288" s="25" t="s">
        <v>61</v>
      </c>
      <c r="F288" s="16"/>
    </row>
    <row r="289" spans="1:6" x14ac:dyDescent="0.25">
      <c r="A289" s="25">
        <v>31900</v>
      </c>
      <c r="B289" s="25" t="s">
        <v>292</v>
      </c>
      <c r="C289" s="104"/>
      <c r="D289" s="104">
        <v>0.82150000000000001</v>
      </c>
      <c r="E289" s="25" t="s">
        <v>61</v>
      </c>
      <c r="F289" s="16"/>
    </row>
    <row r="290" spans="1:6" x14ac:dyDescent="0.25">
      <c r="A290" s="25">
        <v>32420</v>
      </c>
      <c r="B290" s="25" t="s">
        <v>293</v>
      </c>
      <c r="C290" s="104"/>
      <c r="D290" s="104">
        <v>0.40660000000000002</v>
      </c>
      <c r="E290" s="25" t="s">
        <v>61</v>
      </c>
      <c r="F290" s="16"/>
    </row>
    <row r="291" spans="1:6" x14ac:dyDescent="0.25">
      <c r="A291" s="25">
        <v>32580</v>
      </c>
      <c r="B291" s="25" t="s">
        <v>294</v>
      </c>
      <c r="C291" s="104"/>
      <c r="D291" s="104">
        <v>0.83289999999999997</v>
      </c>
      <c r="E291" s="25" t="s">
        <v>61</v>
      </c>
      <c r="F291" s="16"/>
    </row>
    <row r="292" spans="1:6" x14ac:dyDescent="0.25">
      <c r="A292" s="25">
        <v>32780</v>
      </c>
      <c r="B292" s="25" t="s">
        <v>295</v>
      </c>
      <c r="C292" s="104"/>
      <c r="D292" s="104">
        <v>1.0580000000000001</v>
      </c>
      <c r="E292" s="25" t="s">
        <v>61</v>
      </c>
      <c r="F292" s="16"/>
    </row>
    <row r="293" spans="1:6" x14ac:dyDescent="0.25">
      <c r="A293" s="25">
        <v>32820</v>
      </c>
      <c r="B293" s="25" t="s">
        <v>296</v>
      </c>
      <c r="C293" s="104"/>
      <c r="D293" s="104">
        <v>0.88600000000000001</v>
      </c>
      <c r="E293" s="25" t="s">
        <v>61</v>
      </c>
      <c r="F293" s="16"/>
    </row>
    <row r="294" spans="1:6" x14ac:dyDescent="0.25">
      <c r="A294" s="25">
        <v>32900</v>
      </c>
      <c r="B294" s="25" t="s">
        <v>297</v>
      </c>
      <c r="C294" s="104"/>
      <c r="D294" s="104">
        <v>1.3447</v>
      </c>
      <c r="E294" s="25" t="s">
        <v>61</v>
      </c>
      <c r="F294" s="16"/>
    </row>
    <row r="295" spans="1:6" x14ac:dyDescent="0.25">
      <c r="A295" s="25">
        <v>33124</v>
      </c>
      <c r="B295" s="25" t="s">
        <v>298</v>
      </c>
      <c r="C295" s="104"/>
      <c r="D295" s="104">
        <v>0.93489999999999995</v>
      </c>
      <c r="E295" s="25" t="s">
        <v>61</v>
      </c>
      <c r="F295" s="16"/>
    </row>
    <row r="296" spans="1:6" x14ac:dyDescent="0.25">
      <c r="A296" s="25">
        <v>33140</v>
      </c>
      <c r="B296" s="25" t="s">
        <v>299</v>
      </c>
      <c r="C296" s="104"/>
      <c r="D296" s="104">
        <v>0.94850000000000001</v>
      </c>
      <c r="E296" s="25" t="s">
        <v>61</v>
      </c>
      <c r="F296" s="16"/>
    </row>
    <row r="297" spans="1:6" x14ac:dyDescent="0.25">
      <c r="A297" s="25">
        <v>33220</v>
      </c>
      <c r="B297" s="25" t="s">
        <v>300</v>
      </c>
      <c r="C297" s="104"/>
      <c r="D297" s="104">
        <v>0.95230000000000004</v>
      </c>
      <c r="E297" s="25" t="s">
        <v>61</v>
      </c>
      <c r="F297" s="16"/>
    </row>
    <row r="298" spans="1:6" x14ac:dyDescent="0.25">
      <c r="A298" s="25">
        <v>33260</v>
      </c>
      <c r="B298" s="25" t="s">
        <v>301</v>
      </c>
      <c r="C298" s="104"/>
      <c r="D298" s="104">
        <v>0.91139999999999999</v>
      </c>
      <c r="E298" s="25" t="s">
        <v>61</v>
      </c>
      <c r="F298" s="16"/>
    </row>
    <row r="299" spans="1:6" x14ac:dyDescent="0.25">
      <c r="A299" s="25">
        <v>33340</v>
      </c>
      <c r="B299" s="25" t="s">
        <v>302</v>
      </c>
      <c r="C299" s="104"/>
      <c r="D299" s="104">
        <v>0.98219999999999996</v>
      </c>
      <c r="E299" s="25" t="s">
        <v>61</v>
      </c>
      <c r="F299" s="16"/>
    </row>
    <row r="300" spans="1:6" x14ac:dyDescent="0.25">
      <c r="A300" s="25">
        <v>33460</v>
      </c>
      <c r="B300" s="25" t="s">
        <v>303</v>
      </c>
      <c r="C300" s="104"/>
      <c r="D300" s="104">
        <v>1.1294999999999999</v>
      </c>
      <c r="E300" s="25" t="s">
        <v>61</v>
      </c>
      <c r="F300" s="16"/>
    </row>
    <row r="301" spans="1:6" x14ac:dyDescent="0.25">
      <c r="A301" s="25">
        <v>33540</v>
      </c>
      <c r="B301" s="25" t="s">
        <v>304</v>
      </c>
      <c r="C301" s="104"/>
      <c r="D301" s="104">
        <v>0.94840000000000002</v>
      </c>
      <c r="E301" s="25" t="s">
        <v>61</v>
      </c>
      <c r="F301" s="16"/>
    </row>
    <row r="302" spans="1:6" x14ac:dyDescent="0.25">
      <c r="A302" s="25">
        <v>33660</v>
      </c>
      <c r="B302" s="25" t="s">
        <v>305</v>
      </c>
      <c r="C302" s="104"/>
      <c r="D302" s="104">
        <v>0.8</v>
      </c>
      <c r="E302" s="25" t="s">
        <v>61</v>
      </c>
      <c r="F302" s="16"/>
    </row>
    <row r="303" spans="1:6" x14ac:dyDescent="0.25">
      <c r="A303" s="25">
        <v>33700</v>
      </c>
      <c r="B303" s="25" t="s">
        <v>306</v>
      </c>
      <c r="C303" s="104"/>
      <c r="D303" s="104">
        <v>1.2746999999999999</v>
      </c>
      <c r="E303" s="25" t="s">
        <v>61</v>
      </c>
      <c r="F303" s="16"/>
    </row>
    <row r="304" spans="1:6" x14ac:dyDescent="0.25">
      <c r="A304" s="25">
        <v>33740</v>
      </c>
      <c r="B304" s="25" t="s">
        <v>307</v>
      </c>
      <c r="C304" s="104"/>
      <c r="D304" s="104">
        <v>0.81420000000000003</v>
      </c>
      <c r="E304" s="25" t="s">
        <v>61</v>
      </c>
      <c r="F304" s="16"/>
    </row>
    <row r="305" spans="1:6" x14ac:dyDescent="0.25">
      <c r="A305" s="25">
        <v>33780</v>
      </c>
      <c r="B305" s="25" t="s">
        <v>308</v>
      </c>
      <c r="C305" s="104"/>
      <c r="D305" s="104">
        <v>0.82279999999999998</v>
      </c>
      <c r="E305" s="25" t="s">
        <v>61</v>
      </c>
      <c r="F305" s="16"/>
    </row>
    <row r="306" spans="1:6" x14ac:dyDescent="0.25">
      <c r="A306" s="25">
        <v>33860</v>
      </c>
      <c r="B306" s="25" t="s">
        <v>309</v>
      </c>
      <c r="C306" s="104"/>
      <c r="D306" s="104">
        <v>0.8</v>
      </c>
      <c r="E306" s="25" t="s">
        <v>61</v>
      </c>
      <c r="F306" s="16"/>
    </row>
    <row r="307" spans="1:6" x14ac:dyDescent="0.25">
      <c r="A307" s="25">
        <v>33874</v>
      </c>
      <c r="B307" s="25" t="s">
        <v>310</v>
      </c>
      <c r="C307" s="104"/>
      <c r="D307" s="104">
        <v>1.0089999999999999</v>
      </c>
      <c r="E307" s="25" t="s">
        <v>61</v>
      </c>
      <c r="F307" s="16"/>
    </row>
    <row r="308" spans="1:6" x14ac:dyDescent="0.25">
      <c r="A308" s="25">
        <v>34060</v>
      </c>
      <c r="B308" s="25" t="s">
        <v>311</v>
      </c>
      <c r="C308" s="104"/>
      <c r="D308" s="104">
        <v>0.8</v>
      </c>
      <c r="E308" s="25" t="s">
        <v>61</v>
      </c>
      <c r="F308" s="16"/>
    </row>
    <row r="309" spans="1:6" x14ac:dyDescent="0.25">
      <c r="A309" s="25">
        <v>34100</v>
      </c>
      <c r="B309" s="25" t="s">
        <v>312</v>
      </c>
      <c r="C309" s="104"/>
      <c r="D309" s="104">
        <v>0.8</v>
      </c>
      <c r="E309" s="25" t="s">
        <v>61</v>
      </c>
      <c r="F309" s="16"/>
    </row>
    <row r="310" spans="1:6" x14ac:dyDescent="0.25">
      <c r="A310" s="25">
        <v>34580</v>
      </c>
      <c r="B310" s="25" t="s">
        <v>313</v>
      </c>
      <c r="C310" s="104"/>
      <c r="D310" s="104">
        <v>0.94440000000000002</v>
      </c>
      <c r="E310" s="25" t="s">
        <v>61</v>
      </c>
      <c r="F310" s="16"/>
    </row>
    <row r="311" spans="1:6" x14ac:dyDescent="0.25">
      <c r="A311" s="25">
        <v>34620</v>
      </c>
      <c r="B311" s="25" t="s">
        <v>314</v>
      </c>
      <c r="C311" s="104"/>
      <c r="D311" s="104">
        <v>1.0066999999999999</v>
      </c>
      <c r="E311" s="25" t="s">
        <v>61</v>
      </c>
      <c r="F311" s="16"/>
    </row>
    <row r="312" spans="1:6" x14ac:dyDescent="0.25">
      <c r="A312" s="25">
        <v>34740</v>
      </c>
      <c r="B312" s="25" t="s">
        <v>315</v>
      </c>
      <c r="C312" s="104"/>
      <c r="D312" s="104">
        <v>0.9355</v>
      </c>
      <c r="E312" s="25" t="s">
        <v>61</v>
      </c>
      <c r="F312" s="16"/>
    </row>
    <row r="313" spans="1:6" x14ac:dyDescent="0.25">
      <c r="A313" s="25">
        <v>34820</v>
      </c>
      <c r="B313" s="25" t="s">
        <v>316</v>
      </c>
      <c r="C313" s="104"/>
      <c r="D313" s="104">
        <v>0.83879999999999999</v>
      </c>
      <c r="E313" s="25" t="s">
        <v>61</v>
      </c>
      <c r="F313" s="16"/>
    </row>
    <row r="314" spans="1:6" x14ac:dyDescent="0.25">
      <c r="A314" s="25">
        <v>34900</v>
      </c>
      <c r="B314" s="25" t="s">
        <v>317</v>
      </c>
      <c r="C314" s="104"/>
      <c r="D314" s="104">
        <v>1.5144</v>
      </c>
      <c r="E314" s="25" t="s">
        <v>61</v>
      </c>
      <c r="F314" s="16"/>
    </row>
    <row r="315" spans="1:6" x14ac:dyDescent="0.25">
      <c r="A315" s="25">
        <v>34940</v>
      </c>
      <c r="B315" s="25" t="s">
        <v>318</v>
      </c>
      <c r="C315" s="104"/>
      <c r="D315" s="104">
        <v>0.85919999999999996</v>
      </c>
      <c r="E315" s="25" t="s">
        <v>61</v>
      </c>
      <c r="F315" s="16"/>
    </row>
    <row r="316" spans="1:6" x14ac:dyDescent="0.25">
      <c r="A316" s="25">
        <v>34980</v>
      </c>
      <c r="B316" s="25" t="s">
        <v>319</v>
      </c>
      <c r="C316" s="104"/>
      <c r="D316" s="104">
        <v>0.89600000000000002</v>
      </c>
      <c r="E316" s="25" t="s">
        <v>61</v>
      </c>
      <c r="F316" s="16"/>
    </row>
    <row r="317" spans="1:6" x14ac:dyDescent="0.25">
      <c r="A317" s="25">
        <v>35004</v>
      </c>
      <c r="B317" s="25" t="s">
        <v>320</v>
      </c>
      <c r="C317" s="104"/>
      <c r="D317" s="104">
        <v>1.2781</v>
      </c>
      <c r="E317" s="25" t="s">
        <v>61</v>
      </c>
      <c r="F317" s="16"/>
    </row>
    <row r="318" spans="1:6" x14ac:dyDescent="0.25">
      <c r="A318" s="25">
        <v>35084</v>
      </c>
      <c r="B318" s="25" t="s">
        <v>321</v>
      </c>
      <c r="C318" s="104"/>
      <c r="D318" s="104">
        <v>1.1443000000000001</v>
      </c>
      <c r="E318" s="25" t="s">
        <v>61</v>
      </c>
      <c r="F318" s="16"/>
    </row>
    <row r="319" spans="1:6" x14ac:dyDescent="0.25">
      <c r="A319" s="25">
        <v>35100</v>
      </c>
      <c r="B319" s="25" t="s">
        <v>322</v>
      </c>
      <c r="C319" s="104"/>
      <c r="D319" s="104">
        <v>0.82820000000000005</v>
      </c>
      <c r="E319" s="25" t="s">
        <v>61</v>
      </c>
      <c r="F319" s="16"/>
    </row>
    <row r="320" spans="1:6" x14ac:dyDescent="0.25">
      <c r="A320" s="25">
        <v>35300</v>
      </c>
      <c r="B320" s="25" t="s">
        <v>323</v>
      </c>
      <c r="C320" s="104"/>
      <c r="D320" s="104">
        <v>1.1852</v>
      </c>
      <c r="E320" s="25" t="s">
        <v>61</v>
      </c>
      <c r="F320" s="16"/>
    </row>
    <row r="321" spans="1:6" x14ac:dyDescent="0.25">
      <c r="A321" s="25">
        <v>35380</v>
      </c>
      <c r="B321" s="25" t="s">
        <v>324</v>
      </c>
      <c r="C321" s="104"/>
      <c r="D321" s="104">
        <v>0.82820000000000005</v>
      </c>
      <c r="E321" s="25" t="s">
        <v>61</v>
      </c>
      <c r="F321" s="16"/>
    </row>
    <row r="322" spans="1:6" x14ac:dyDescent="0.25">
      <c r="A322" s="25">
        <v>35614</v>
      </c>
      <c r="B322" s="25" t="s">
        <v>325</v>
      </c>
      <c r="C322" s="104"/>
      <c r="D322" s="104">
        <v>1.2813000000000001</v>
      </c>
      <c r="E322" s="25" t="s">
        <v>61</v>
      </c>
      <c r="F322" s="16"/>
    </row>
    <row r="323" spans="1:6" x14ac:dyDescent="0.25">
      <c r="A323" s="25">
        <v>35660</v>
      </c>
      <c r="B323" s="25" t="s">
        <v>326</v>
      </c>
      <c r="C323" s="104"/>
      <c r="D323" s="104">
        <v>0.82279999999999998</v>
      </c>
      <c r="E323" s="25" t="s">
        <v>61</v>
      </c>
      <c r="F323" s="16"/>
    </row>
    <row r="324" spans="1:6" x14ac:dyDescent="0.25">
      <c r="A324" s="25">
        <v>35840</v>
      </c>
      <c r="B324" s="25" t="s">
        <v>327</v>
      </c>
      <c r="C324" s="104"/>
      <c r="D324" s="104">
        <v>0.98860000000000003</v>
      </c>
      <c r="E324" s="25" t="s">
        <v>61</v>
      </c>
      <c r="F324" s="16"/>
    </row>
    <row r="325" spans="1:6" x14ac:dyDescent="0.25">
      <c r="A325" s="25">
        <v>35980</v>
      </c>
      <c r="B325" s="25" t="s">
        <v>328</v>
      </c>
      <c r="C325" s="104"/>
      <c r="D325" s="104">
        <v>1.2156</v>
      </c>
      <c r="E325" s="25" t="s">
        <v>61</v>
      </c>
      <c r="F325" s="16"/>
    </row>
    <row r="326" spans="1:6" x14ac:dyDescent="0.25">
      <c r="A326" s="25">
        <v>36084</v>
      </c>
      <c r="B326" s="25" t="s">
        <v>329</v>
      </c>
      <c r="C326" s="104"/>
      <c r="D326" s="104">
        <v>1.7250000000000001</v>
      </c>
      <c r="E326" s="25" t="s">
        <v>61</v>
      </c>
      <c r="F326" s="16"/>
    </row>
    <row r="327" spans="1:6" x14ac:dyDescent="0.25">
      <c r="A327" s="25">
        <v>36100</v>
      </c>
      <c r="B327" s="25" t="s">
        <v>330</v>
      </c>
      <c r="C327" s="104"/>
      <c r="D327" s="104">
        <v>0.82869999999999999</v>
      </c>
      <c r="E327" s="25" t="s">
        <v>61</v>
      </c>
      <c r="F327" s="16"/>
    </row>
    <row r="328" spans="1:6" x14ac:dyDescent="0.25">
      <c r="A328" s="25">
        <v>36140</v>
      </c>
      <c r="B328" s="25" t="s">
        <v>331</v>
      </c>
      <c r="C328" s="104"/>
      <c r="D328" s="104">
        <v>1.1012</v>
      </c>
      <c r="E328" s="25" t="s">
        <v>61</v>
      </c>
      <c r="F328" s="16"/>
    </row>
    <row r="329" spans="1:6" x14ac:dyDescent="0.25">
      <c r="A329" s="25">
        <v>36220</v>
      </c>
      <c r="B329" s="25" t="s">
        <v>332</v>
      </c>
      <c r="C329" s="104"/>
      <c r="D329" s="104">
        <v>0.92579999999999996</v>
      </c>
      <c r="E329" s="25" t="s">
        <v>61</v>
      </c>
      <c r="F329" s="16"/>
    </row>
    <row r="330" spans="1:6" x14ac:dyDescent="0.25">
      <c r="A330" s="25">
        <v>36260</v>
      </c>
      <c r="B330" s="25" t="s">
        <v>333</v>
      </c>
      <c r="C330" s="104"/>
      <c r="D330" s="104">
        <v>0.91910000000000003</v>
      </c>
      <c r="E330" s="25" t="s">
        <v>61</v>
      </c>
      <c r="F330" s="16"/>
    </row>
    <row r="331" spans="1:6" x14ac:dyDescent="0.25">
      <c r="A331" s="25">
        <v>36420</v>
      </c>
      <c r="B331" s="25" t="s">
        <v>334</v>
      </c>
      <c r="C331" s="104"/>
      <c r="D331" s="104">
        <v>0.90980000000000005</v>
      </c>
      <c r="E331" s="25" t="s">
        <v>61</v>
      </c>
      <c r="F331" s="16"/>
    </row>
    <row r="332" spans="1:6" x14ac:dyDescent="0.25">
      <c r="A332" s="25">
        <v>36500</v>
      </c>
      <c r="B332" s="25" t="s">
        <v>335</v>
      </c>
      <c r="C332" s="104"/>
      <c r="D332" s="104">
        <v>1.171</v>
      </c>
      <c r="E332" s="25" t="s">
        <v>61</v>
      </c>
      <c r="F332" s="16"/>
    </row>
    <row r="333" spans="1:6" x14ac:dyDescent="0.25">
      <c r="A333" s="25">
        <v>36540</v>
      </c>
      <c r="B333" s="25" t="s">
        <v>336</v>
      </c>
      <c r="C333" s="104"/>
      <c r="D333" s="104">
        <v>0.94330000000000003</v>
      </c>
      <c r="E333" s="25" t="s">
        <v>61</v>
      </c>
      <c r="F333" s="16"/>
    </row>
    <row r="334" spans="1:6" x14ac:dyDescent="0.25">
      <c r="A334" s="25">
        <v>36740</v>
      </c>
      <c r="B334" s="25" t="s">
        <v>337</v>
      </c>
      <c r="C334" s="104"/>
      <c r="D334" s="104">
        <v>0.9022</v>
      </c>
      <c r="E334" s="25" t="s">
        <v>61</v>
      </c>
      <c r="F334" s="16"/>
    </row>
    <row r="335" spans="1:6" x14ac:dyDescent="0.25">
      <c r="A335" s="25">
        <v>36780</v>
      </c>
      <c r="B335" s="25" t="s">
        <v>338</v>
      </c>
      <c r="C335" s="104"/>
      <c r="D335" s="104">
        <v>0.94220000000000004</v>
      </c>
      <c r="E335" s="25" t="s">
        <v>61</v>
      </c>
      <c r="F335" s="16"/>
    </row>
    <row r="336" spans="1:6" x14ac:dyDescent="0.25">
      <c r="A336" s="25">
        <v>36980</v>
      </c>
      <c r="B336" s="25" t="s">
        <v>339</v>
      </c>
      <c r="C336" s="104"/>
      <c r="D336" s="104">
        <v>0.81569999999999998</v>
      </c>
      <c r="E336" s="25" t="s">
        <v>61</v>
      </c>
      <c r="F336" s="16"/>
    </row>
    <row r="337" spans="1:6" x14ac:dyDescent="0.25">
      <c r="A337" s="25">
        <v>37100</v>
      </c>
      <c r="B337" s="25" t="s">
        <v>340</v>
      </c>
      <c r="C337" s="104"/>
      <c r="D337" s="104">
        <v>1.3252999999999999</v>
      </c>
      <c r="E337" s="25" t="s">
        <v>61</v>
      </c>
      <c r="F337" s="16"/>
    </row>
    <row r="338" spans="1:6" x14ac:dyDescent="0.25">
      <c r="A338" s="25">
        <v>37340</v>
      </c>
      <c r="B338" s="25" t="s">
        <v>341</v>
      </c>
      <c r="C338" s="104"/>
      <c r="D338" s="104">
        <v>0.88870000000000005</v>
      </c>
      <c r="E338" s="25" t="s">
        <v>61</v>
      </c>
      <c r="F338" s="16"/>
    </row>
    <row r="339" spans="1:6" x14ac:dyDescent="0.25">
      <c r="A339" s="25">
        <v>37460</v>
      </c>
      <c r="B339" s="25" t="s">
        <v>342</v>
      </c>
      <c r="C339" s="104"/>
      <c r="D339" s="104">
        <v>0.80789999999999995</v>
      </c>
      <c r="E339" s="25" t="s">
        <v>61</v>
      </c>
      <c r="F339" s="16"/>
    </row>
    <row r="340" spans="1:6" x14ac:dyDescent="0.25">
      <c r="A340" s="25">
        <v>37620</v>
      </c>
      <c r="B340" s="25" t="s">
        <v>343</v>
      </c>
      <c r="C340" s="104"/>
      <c r="D340" s="104">
        <v>0.8</v>
      </c>
      <c r="E340" s="25" t="s">
        <v>61</v>
      </c>
      <c r="F340" s="16"/>
    </row>
    <row r="341" spans="1:6" x14ac:dyDescent="0.25">
      <c r="A341" s="25">
        <v>37860</v>
      </c>
      <c r="B341" s="25" t="s">
        <v>344</v>
      </c>
      <c r="C341" s="104"/>
      <c r="D341" s="104">
        <v>0.83150000000000002</v>
      </c>
      <c r="E341" s="25" t="s">
        <v>61</v>
      </c>
      <c r="F341" s="16"/>
    </row>
    <row r="342" spans="1:6" x14ac:dyDescent="0.25">
      <c r="A342" s="25">
        <v>37900</v>
      </c>
      <c r="B342" s="25" t="s">
        <v>345</v>
      </c>
      <c r="C342" s="104"/>
      <c r="D342" s="104">
        <v>0.90659999999999996</v>
      </c>
      <c r="E342" s="25" t="s">
        <v>61</v>
      </c>
      <c r="F342" s="16"/>
    </row>
    <row r="343" spans="1:6" x14ac:dyDescent="0.25">
      <c r="A343" s="25">
        <v>37964</v>
      </c>
      <c r="B343" s="25" t="s">
        <v>346</v>
      </c>
      <c r="C343" s="104"/>
      <c r="D343" s="104">
        <v>1.0938000000000001</v>
      </c>
      <c r="E343" s="25" t="s">
        <v>61</v>
      </c>
      <c r="F343" s="16"/>
    </row>
    <row r="344" spans="1:6" x14ac:dyDescent="0.25">
      <c r="A344" s="25">
        <v>38060</v>
      </c>
      <c r="B344" s="25" t="s">
        <v>347</v>
      </c>
      <c r="C344" s="104"/>
      <c r="D344" s="104">
        <v>1.0083</v>
      </c>
      <c r="E344" s="25" t="s">
        <v>61</v>
      </c>
      <c r="F344" s="16"/>
    </row>
    <row r="345" spans="1:6" x14ac:dyDescent="0.25">
      <c r="A345" s="25">
        <v>38220</v>
      </c>
      <c r="B345" s="25" t="s">
        <v>348</v>
      </c>
      <c r="C345" s="104"/>
      <c r="D345" s="104">
        <v>0.8</v>
      </c>
      <c r="E345" s="25" t="s">
        <v>61</v>
      </c>
      <c r="F345" s="16"/>
    </row>
    <row r="346" spans="1:6" x14ac:dyDescent="0.25">
      <c r="A346" s="25">
        <v>38300</v>
      </c>
      <c r="B346" s="25" t="s">
        <v>349</v>
      </c>
      <c r="C346" s="104"/>
      <c r="D346" s="104">
        <v>0.87539999999999996</v>
      </c>
      <c r="E346" s="25" t="s">
        <v>61</v>
      </c>
      <c r="F346" s="16"/>
    </row>
    <row r="347" spans="1:6" x14ac:dyDescent="0.25">
      <c r="A347" s="25">
        <v>38340</v>
      </c>
      <c r="B347" s="25" t="s">
        <v>350</v>
      </c>
      <c r="C347" s="104"/>
      <c r="D347" s="104">
        <v>1.0681</v>
      </c>
      <c r="E347" s="25" t="s">
        <v>61</v>
      </c>
      <c r="F347" s="16"/>
    </row>
    <row r="348" spans="1:6" x14ac:dyDescent="0.25">
      <c r="A348" s="25">
        <v>38540</v>
      </c>
      <c r="B348" s="25" t="s">
        <v>351</v>
      </c>
      <c r="C348" s="104"/>
      <c r="D348" s="104">
        <v>0.87860000000000005</v>
      </c>
      <c r="E348" s="25" t="s">
        <v>61</v>
      </c>
      <c r="F348" s="16"/>
    </row>
    <row r="349" spans="1:6" x14ac:dyDescent="0.25">
      <c r="A349" s="25">
        <v>38660</v>
      </c>
      <c r="B349" s="25" t="s">
        <v>352</v>
      </c>
      <c r="C349" s="104"/>
      <c r="D349" s="104">
        <v>0.46639999999999998</v>
      </c>
      <c r="E349" s="25" t="s">
        <v>61</v>
      </c>
      <c r="F349" s="16"/>
    </row>
    <row r="350" spans="1:6" x14ac:dyDescent="0.25">
      <c r="A350" s="25">
        <v>38860</v>
      </c>
      <c r="B350" s="25" t="s">
        <v>353</v>
      </c>
      <c r="C350" s="104"/>
      <c r="D350" s="104">
        <v>1.0078</v>
      </c>
      <c r="E350" s="25" t="s">
        <v>61</v>
      </c>
      <c r="F350" s="16"/>
    </row>
    <row r="351" spans="1:6" x14ac:dyDescent="0.25">
      <c r="A351" s="25">
        <v>38900</v>
      </c>
      <c r="B351" s="25" t="s">
        <v>354</v>
      </c>
      <c r="C351" s="104"/>
      <c r="D351" s="104">
        <v>1.2064999999999999</v>
      </c>
      <c r="E351" s="25" t="s">
        <v>61</v>
      </c>
      <c r="F351" s="16"/>
    </row>
    <row r="352" spans="1:6" x14ac:dyDescent="0.25">
      <c r="A352" s="25">
        <v>38940</v>
      </c>
      <c r="B352" s="25" t="s">
        <v>355</v>
      </c>
      <c r="C352" s="104"/>
      <c r="D352" s="104">
        <v>0.91490000000000005</v>
      </c>
      <c r="E352" s="25" t="s">
        <v>61</v>
      </c>
      <c r="F352" s="16"/>
    </row>
    <row r="353" spans="1:6" x14ac:dyDescent="0.25">
      <c r="A353" s="25">
        <v>39140</v>
      </c>
      <c r="B353" s="25" t="s">
        <v>356</v>
      </c>
      <c r="C353" s="104"/>
      <c r="D353" s="104">
        <v>1.0388999999999999</v>
      </c>
      <c r="E353" s="25" t="s">
        <v>61</v>
      </c>
      <c r="F353" s="16"/>
    </row>
    <row r="354" spans="1:6" x14ac:dyDescent="0.25">
      <c r="A354" s="25">
        <v>39300</v>
      </c>
      <c r="B354" s="25" t="s">
        <v>357</v>
      </c>
      <c r="C354" s="104"/>
      <c r="D354" s="104">
        <v>1.0685</v>
      </c>
      <c r="E354" s="25" t="s">
        <v>61</v>
      </c>
      <c r="F354" s="16"/>
    </row>
    <row r="355" spans="1:6" x14ac:dyDescent="0.25">
      <c r="A355" s="25">
        <v>39340</v>
      </c>
      <c r="B355" s="25" t="s">
        <v>358</v>
      </c>
      <c r="C355" s="104"/>
      <c r="D355" s="104">
        <v>0.96279999999999999</v>
      </c>
      <c r="E355" s="25" t="s">
        <v>61</v>
      </c>
      <c r="F355" s="16"/>
    </row>
    <row r="356" spans="1:6" x14ac:dyDescent="0.25">
      <c r="A356" s="25">
        <v>39380</v>
      </c>
      <c r="B356" s="25" t="s">
        <v>359</v>
      </c>
      <c r="C356" s="104"/>
      <c r="D356" s="104">
        <v>0.85299999999999998</v>
      </c>
      <c r="E356" s="25" t="s">
        <v>61</v>
      </c>
      <c r="F356" s="16"/>
    </row>
    <row r="357" spans="1:6" x14ac:dyDescent="0.25">
      <c r="A357" s="25">
        <v>39460</v>
      </c>
      <c r="B357" s="25" t="s">
        <v>360</v>
      </c>
      <c r="C357" s="104"/>
      <c r="D357" s="104">
        <v>0.87980000000000003</v>
      </c>
      <c r="E357" s="25" t="s">
        <v>61</v>
      </c>
      <c r="F357" s="16"/>
    </row>
    <row r="358" spans="1:6" x14ac:dyDescent="0.25">
      <c r="A358" s="25">
        <v>39540</v>
      </c>
      <c r="B358" s="25" t="s">
        <v>361</v>
      </c>
      <c r="C358" s="104"/>
      <c r="D358" s="104">
        <v>0.88990000000000002</v>
      </c>
      <c r="E358" s="25" t="s">
        <v>61</v>
      </c>
      <c r="F358" s="16"/>
    </row>
    <row r="359" spans="1:6" x14ac:dyDescent="0.25">
      <c r="A359" s="25">
        <v>39580</v>
      </c>
      <c r="B359" s="25" t="s">
        <v>362</v>
      </c>
      <c r="C359" s="104"/>
      <c r="D359" s="104">
        <v>0.93179999999999996</v>
      </c>
      <c r="E359" s="25" t="s">
        <v>61</v>
      </c>
      <c r="F359" s="16"/>
    </row>
    <row r="360" spans="1:6" x14ac:dyDescent="0.25">
      <c r="A360" s="25">
        <v>39660</v>
      </c>
      <c r="B360" s="25" t="s">
        <v>363</v>
      </c>
      <c r="C360" s="104"/>
      <c r="D360" s="104">
        <v>0.85809999999999997</v>
      </c>
      <c r="E360" s="25" t="s">
        <v>61</v>
      </c>
      <c r="F360" s="16"/>
    </row>
    <row r="361" spans="1:6" x14ac:dyDescent="0.25">
      <c r="A361" s="25">
        <v>39740</v>
      </c>
      <c r="B361" s="25" t="s">
        <v>364</v>
      </c>
      <c r="C361" s="104"/>
      <c r="D361" s="104">
        <v>0.94259999999999999</v>
      </c>
      <c r="E361" s="25" t="s">
        <v>61</v>
      </c>
      <c r="F361" s="16"/>
    </row>
    <row r="362" spans="1:6" x14ac:dyDescent="0.25">
      <c r="A362" s="25">
        <v>39820</v>
      </c>
      <c r="B362" s="25" t="s">
        <v>365</v>
      </c>
      <c r="C362" s="104"/>
      <c r="D362" s="104">
        <v>1.4749000000000001</v>
      </c>
      <c r="E362" s="25" t="s">
        <v>61</v>
      </c>
      <c r="F362" s="16"/>
    </row>
    <row r="363" spans="1:6" x14ac:dyDescent="0.25">
      <c r="A363" s="25">
        <v>39900</v>
      </c>
      <c r="B363" s="25" t="s">
        <v>366</v>
      </c>
      <c r="C363" s="104"/>
      <c r="D363" s="104">
        <v>0.94550000000000001</v>
      </c>
      <c r="E363" s="25" t="s">
        <v>61</v>
      </c>
      <c r="F363" s="16"/>
    </row>
    <row r="364" spans="1:6" x14ac:dyDescent="0.25">
      <c r="A364" s="25">
        <v>40060</v>
      </c>
      <c r="B364" s="25" t="s">
        <v>367</v>
      </c>
      <c r="C364" s="104"/>
      <c r="D364" s="104">
        <v>0.92949999999999999</v>
      </c>
      <c r="E364" s="25" t="s">
        <v>61</v>
      </c>
      <c r="F364" s="16"/>
    </row>
    <row r="365" spans="1:6" x14ac:dyDescent="0.25">
      <c r="A365" s="25">
        <v>40140</v>
      </c>
      <c r="B365" s="25" t="s">
        <v>368</v>
      </c>
      <c r="C365" s="104"/>
      <c r="D365" s="104">
        <v>1.1930000000000001</v>
      </c>
      <c r="E365" s="25" t="s">
        <v>61</v>
      </c>
      <c r="F365" s="16"/>
    </row>
    <row r="366" spans="1:6" x14ac:dyDescent="0.25">
      <c r="A366" s="25">
        <v>40220</v>
      </c>
      <c r="B366" s="25" t="s">
        <v>369</v>
      </c>
      <c r="C366" s="104"/>
      <c r="D366" s="104">
        <v>0.88490000000000002</v>
      </c>
      <c r="E366" s="25" t="s">
        <v>61</v>
      </c>
      <c r="F366" s="16"/>
    </row>
    <row r="367" spans="1:6" x14ac:dyDescent="0.25">
      <c r="A367" s="25">
        <v>40340</v>
      </c>
      <c r="B367" s="25" t="s">
        <v>370</v>
      </c>
      <c r="C367" s="104"/>
      <c r="D367" s="104">
        <v>1.1395</v>
      </c>
      <c r="E367" s="25" t="s">
        <v>61</v>
      </c>
      <c r="F367" s="16"/>
    </row>
    <row r="368" spans="1:6" x14ac:dyDescent="0.25">
      <c r="A368" s="25">
        <v>40380</v>
      </c>
      <c r="B368" s="25" t="s">
        <v>371</v>
      </c>
      <c r="C368" s="104"/>
      <c r="D368" s="104">
        <v>0.87819999999999998</v>
      </c>
      <c r="E368" s="25" t="s">
        <v>61</v>
      </c>
      <c r="F368" s="16"/>
    </row>
    <row r="369" spans="1:6" x14ac:dyDescent="0.25">
      <c r="A369" s="25">
        <v>40420</v>
      </c>
      <c r="B369" s="25" t="s">
        <v>372</v>
      </c>
      <c r="C369" s="104"/>
      <c r="D369" s="104">
        <v>0.99980000000000002</v>
      </c>
      <c r="E369" s="25" t="s">
        <v>61</v>
      </c>
      <c r="F369" s="16"/>
    </row>
    <row r="370" spans="1:6" x14ac:dyDescent="0.25">
      <c r="A370" s="25">
        <v>40484</v>
      </c>
      <c r="B370" s="25" t="s">
        <v>373</v>
      </c>
      <c r="C370" s="104"/>
      <c r="D370" s="104">
        <v>0.98029999999999995</v>
      </c>
      <c r="E370" s="25" t="s">
        <v>61</v>
      </c>
      <c r="F370" s="16"/>
    </row>
    <row r="371" spans="1:6" x14ac:dyDescent="0.25">
      <c r="A371" s="25">
        <v>40580</v>
      </c>
      <c r="B371" s="25" t="s">
        <v>374</v>
      </c>
      <c r="C371" s="104"/>
      <c r="D371" s="104">
        <v>0.85860000000000003</v>
      </c>
      <c r="E371" s="25" t="s">
        <v>61</v>
      </c>
      <c r="F371" s="16"/>
    </row>
    <row r="372" spans="1:6" x14ac:dyDescent="0.25">
      <c r="A372" s="25">
        <v>40660</v>
      </c>
      <c r="B372" s="25" t="s">
        <v>375</v>
      </c>
      <c r="C372" s="104"/>
      <c r="D372" s="104">
        <v>0.88770000000000004</v>
      </c>
      <c r="E372" s="25" t="s">
        <v>61</v>
      </c>
      <c r="F372" s="16"/>
    </row>
    <row r="373" spans="1:6" x14ac:dyDescent="0.25">
      <c r="A373" s="25">
        <v>40900</v>
      </c>
      <c r="B373" s="25" t="s">
        <v>376</v>
      </c>
      <c r="C373" s="104"/>
      <c r="D373" s="104">
        <v>1.6424000000000001</v>
      </c>
      <c r="E373" s="25" t="s">
        <v>61</v>
      </c>
      <c r="F373" s="16"/>
    </row>
    <row r="374" spans="1:6" x14ac:dyDescent="0.25">
      <c r="A374" s="25">
        <v>40980</v>
      </c>
      <c r="B374" s="25" t="s">
        <v>377</v>
      </c>
      <c r="C374" s="104"/>
      <c r="D374" s="104">
        <v>0.87709999999999999</v>
      </c>
      <c r="E374" s="25" t="s">
        <v>61</v>
      </c>
      <c r="F374" s="16"/>
    </row>
    <row r="375" spans="1:6" x14ac:dyDescent="0.25">
      <c r="A375" s="25">
        <v>41060</v>
      </c>
      <c r="B375" s="25" t="s">
        <v>378</v>
      </c>
      <c r="C375" s="104"/>
      <c r="D375" s="104">
        <v>0.98629999999999995</v>
      </c>
      <c r="E375" s="25" t="s">
        <v>61</v>
      </c>
      <c r="F375" s="16"/>
    </row>
    <row r="376" spans="1:6" x14ac:dyDescent="0.25">
      <c r="A376" s="25">
        <v>41100</v>
      </c>
      <c r="B376" s="25" t="s">
        <v>379</v>
      </c>
      <c r="C376" s="104"/>
      <c r="D376" s="104">
        <v>0.9456</v>
      </c>
      <c r="E376" s="25" t="s">
        <v>61</v>
      </c>
      <c r="F376" s="16"/>
    </row>
    <row r="377" spans="1:6" x14ac:dyDescent="0.25">
      <c r="A377" s="25">
        <v>41140</v>
      </c>
      <c r="B377" s="25" t="s">
        <v>380</v>
      </c>
      <c r="C377" s="104"/>
      <c r="D377" s="104">
        <v>0.95099999999999996</v>
      </c>
      <c r="E377" s="25" t="s">
        <v>61</v>
      </c>
      <c r="F377" s="16"/>
    </row>
    <row r="378" spans="1:6" x14ac:dyDescent="0.25">
      <c r="A378" s="25">
        <v>41180</v>
      </c>
      <c r="B378" s="25" t="s">
        <v>381</v>
      </c>
      <c r="C378" s="104"/>
      <c r="D378" s="104">
        <v>0.92269999999999996</v>
      </c>
      <c r="E378" s="25" t="s">
        <v>61</v>
      </c>
      <c r="F378" s="16"/>
    </row>
    <row r="379" spans="1:6" x14ac:dyDescent="0.25">
      <c r="A379" s="25">
        <v>41420</v>
      </c>
      <c r="B379" s="25" t="s">
        <v>382</v>
      </c>
      <c r="C379" s="104"/>
      <c r="D379" s="104">
        <v>1.0714999999999999</v>
      </c>
      <c r="E379" s="25" t="s">
        <v>61</v>
      </c>
      <c r="F379" s="16"/>
    </row>
    <row r="380" spans="1:6" x14ac:dyDescent="0.25">
      <c r="A380" s="25">
        <v>41500</v>
      </c>
      <c r="B380" s="25" t="s">
        <v>383</v>
      </c>
      <c r="C380" s="104"/>
      <c r="D380" s="104">
        <v>1.7143999999999999</v>
      </c>
      <c r="E380" s="25" t="s">
        <v>61</v>
      </c>
      <c r="F380" s="16"/>
    </row>
    <row r="381" spans="1:6" x14ac:dyDescent="0.25">
      <c r="A381" s="25">
        <v>41540</v>
      </c>
      <c r="B381" s="25" t="s">
        <v>384</v>
      </c>
      <c r="C381" s="104"/>
      <c r="D381" s="104">
        <v>0.94910000000000005</v>
      </c>
      <c r="E381" s="25" t="s">
        <v>61</v>
      </c>
      <c r="F381" s="16"/>
    </row>
    <row r="382" spans="1:6" x14ac:dyDescent="0.25">
      <c r="A382" s="25">
        <v>41620</v>
      </c>
      <c r="B382" s="25" t="s">
        <v>385</v>
      </c>
      <c r="C382" s="104"/>
      <c r="D382" s="104">
        <v>0.96350000000000002</v>
      </c>
      <c r="E382" s="25" t="s">
        <v>61</v>
      </c>
      <c r="F382" s="16"/>
    </row>
    <row r="383" spans="1:6" x14ac:dyDescent="0.25">
      <c r="A383" s="25">
        <v>41660</v>
      </c>
      <c r="B383" s="25" t="s">
        <v>386</v>
      </c>
      <c r="C383" s="104"/>
      <c r="D383" s="104">
        <v>0.8</v>
      </c>
      <c r="E383" s="25" t="s">
        <v>61</v>
      </c>
      <c r="F383" s="16"/>
    </row>
    <row r="384" spans="1:6" x14ac:dyDescent="0.25">
      <c r="A384" s="25">
        <v>41700</v>
      </c>
      <c r="B384" s="25" t="s">
        <v>387</v>
      </c>
      <c r="C384" s="104"/>
      <c r="D384" s="104">
        <v>0.85240000000000005</v>
      </c>
      <c r="E384" s="25" t="s">
        <v>61</v>
      </c>
      <c r="F384" s="16"/>
    </row>
    <row r="385" spans="1:6" x14ac:dyDescent="0.25">
      <c r="A385" s="25">
        <v>41740</v>
      </c>
      <c r="B385" s="25" t="s">
        <v>388</v>
      </c>
      <c r="C385" s="104"/>
      <c r="D385" s="104">
        <v>1.252</v>
      </c>
      <c r="E385" s="25" t="s">
        <v>61</v>
      </c>
      <c r="F385" s="16"/>
    </row>
    <row r="386" spans="1:6" x14ac:dyDescent="0.25">
      <c r="A386" s="25">
        <v>41884</v>
      </c>
      <c r="B386" s="25" t="s">
        <v>389</v>
      </c>
      <c r="C386" s="104"/>
      <c r="D386" s="104">
        <v>1.7628999999999999</v>
      </c>
      <c r="E386" s="25" t="s">
        <v>61</v>
      </c>
      <c r="F386" s="16"/>
    </row>
    <row r="387" spans="1:6" x14ac:dyDescent="0.25">
      <c r="A387" s="25">
        <v>41900</v>
      </c>
      <c r="B387" s="25" t="s">
        <v>390</v>
      </c>
      <c r="C387" s="104"/>
      <c r="D387" s="104">
        <v>0.53439999999999999</v>
      </c>
      <c r="E387" s="25" t="s">
        <v>61</v>
      </c>
      <c r="F387" s="16"/>
    </row>
    <row r="388" spans="1:6" x14ac:dyDescent="0.25">
      <c r="A388" s="25">
        <v>41940</v>
      </c>
      <c r="B388" s="25" t="s">
        <v>391</v>
      </c>
      <c r="C388" s="104"/>
      <c r="D388" s="104">
        <v>1.7921</v>
      </c>
      <c r="E388" s="25" t="s">
        <v>61</v>
      </c>
      <c r="F388" s="16"/>
    </row>
    <row r="389" spans="1:6" x14ac:dyDescent="0.25">
      <c r="A389" s="25">
        <v>41980</v>
      </c>
      <c r="B389" s="25" t="s">
        <v>392</v>
      </c>
      <c r="C389" s="104"/>
      <c r="D389" s="104">
        <v>0.49070000000000003</v>
      </c>
      <c r="E389" s="25" t="s">
        <v>61</v>
      </c>
      <c r="F389" s="16"/>
    </row>
    <row r="390" spans="1:6" x14ac:dyDescent="0.25">
      <c r="A390" s="25">
        <v>42020</v>
      </c>
      <c r="B390" s="25" t="s">
        <v>393</v>
      </c>
      <c r="C390" s="104"/>
      <c r="D390" s="104">
        <v>1.3465</v>
      </c>
      <c r="E390" s="25" t="s">
        <v>61</v>
      </c>
      <c r="F390" s="16"/>
    </row>
    <row r="391" spans="1:6" x14ac:dyDescent="0.25">
      <c r="A391" s="25">
        <v>42034</v>
      </c>
      <c r="B391" s="25" t="s">
        <v>394</v>
      </c>
      <c r="C391" s="104"/>
      <c r="D391" s="104">
        <v>1.7896000000000001</v>
      </c>
      <c r="E391" s="25" t="s">
        <v>61</v>
      </c>
      <c r="F391" s="16"/>
    </row>
    <row r="392" spans="1:6" x14ac:dyDescent="0.25">
      <c r="A392" s="25">
        <v>42100</v>
      </c>
      <c r="B392" s="25" t="s">
        <v>395</v>
      </c>
      <c r="C392" s="104"/>
      <c r="D392" s="104">
        <v>1.8673999999999999</v>
      </c>
      <c r="E392" s="25" t="s">
        <v>61</v>
      </c>
      <c r="F392" s="16"/>
    </row>
    <row r="393" spans="1:6" x14ac:dyDescent="0.25">
      <c r="A393" s="25">
        <v>42140</v>
      </c>
      <c r="B393" s="25" t="s">
        <v>396</v>
      </c>
      <c r="C393" s="104"/>
      <c r="D393" s="104">
        <v>1.0976999999999999</v>
      </c>
      <c r="E393" s="25" t="s">
        <v>61</v>
      </c>
      <c r="F393" s="16"/>
    </row>
    <row r="394" spans="1:6" x14ac:dyDescent="0.25">
      <c r="A394" s="25">
        <v>42200</v>
      </c>
      <c r="B394" s="25" t="s">
        <v>397</v>
      </c>
      <c r="C394" s="104"/>
      <c r="D394" s="104">
        <v>1.3644000000000001</v>
      </c>
      <c r="E394" s="25" t="s">
        <v>61</v>
      </c>
      <c r="F394" s="16"/>
    </row>
    <row r="395" spans="1:6" x14ac:dyDescent="0.25">
      <c r="A395" s="25">
        <v>42220</v>
      </c>
      <c r="B395" s="25" t="s">
        <v>398</v>
      </c>
      <c r="C395" s="104"/>
      <c r="D395" s="104">
        <v>1.6716</v>
      </c>
      <c r="E395" s="25" t="s">
        <v>61</v>
      </c>
      <c r="F395" s="16"/>
    </row>
    <row r="396" spans="1:6" x14ac:dyDescent="0.25">
      <c r="A396" s="25">
        <v>42340</v>
      </c>
      <c r="B396" s="25" t="s">
        <v>399</v>
      </c>
      <c r="C396" s="104"/>
      <c r="D396" s="104">
        <v>0.8</v>
      </c>
      <c r="E396" s="25" t="s">
        <v>61</v>
      </c>
      <c r="F396" s="16"/>
    </row>
    <row r="397" spans="1:6" x14ac:dyDescent="0.25">
      <c r="A397" s="25">
        <v>42540</v>
      </c>
      <c r="B397" s="25" t="s">
        <v>400</v>
      </c>
      <c r="C397" s="104"/>
      <c r="D397" s="104">
        <v>0.83679999999999999</v>
      </c>
      <c r="E397" s="25" t="s">
        <v>61</v>
      </c>
      <c r="F397" s="16"/>
    </row>
    <row r="398" spans="1:6" x14ac:dyDescent="0.25">
      <c r="A398" s="25">
        <v>42644</v>
      </c>
      <c r="B398" s="25" t="s">
        <v>401</v>
      </c>
      <c r="C398" s="104"/>
      <c r="D398" s="104">
        <v>1.1653</v>
      </c>
      <c r="E398" s="25" t="s">
        <v>61</v>
      </c>
      <c r="F398" s="16"/>
    </row>
    <row r="399" spans="1:6" x14ac:dyDescent="0.25">
      <c r="A399" s="25">
        <v>42680</v>
      </c>
      <c r="B399" s="25" t="s">
        <v>402</v>
      </c>
      <c r="C399" s="104"/>
      <c r="D399" s="104">
        <v>0.85119999999999996</v>
      </c>
      <c r="E399" s="25" t="s">
        <v>61</v>
      </c>
      <c r="F399" s="16"/>
    </row>
    <row r="400" spans="1:6" x14ac:dyDescent="0.25">
      <c r="A400" s="25">
        <v>42700</v>
      </c>
      <c r="B400" s="25" t="s">
        <v>403</v>
      </c>
      <c r="C400" s="104"/>
      <c r="D400" s="104">
        <v>0.8</v>
      </c>
      <c r="E400" s="25" t="s">
        <v>61</v>
      </c>
      <c r="F400" s="16"/>
    </row>
    <row r="401" spans="1:6" x14ac:dyDescent="0.25">
      <c r="A401" s="25">
        <v>43100</v>
      </c>
      <c r="B401" s="25" t="s">
        <v>404</v>
      </c>
      <c r="C401" s="104"/>
      <c r="D401" s="104">
        <v>0.9325</v>
      </c>
      <c r="E401" s="25" t="s">
        <v>61</v>
      </c>
      <c r="F401" s="16"/>
    </row>
    <row r="402" spans="1:6" x14ac:dyDescent="0.25">
      <c r="A402" s="25">
        <v>43300</v>
      </c>
      <c r="B402" s="25" t="s">
        <v>405</v>
      </c>
      <c r="C402" s="104"/>
      <c r="D402" s="104">
        <v>0.92069999999999996</v>
      </c>
      <c r="E402" s="25" t="s">
        <v>61</v>
      </c>
      <c r="F402" s="16"/>
    </row>
    <row r="403" spans="1:6" x14ac:dyDescent="0.25">
      <c r="A403" s="25">
        <v>43340</v>
      </c>
      <c r="B403" s="25" t="s">
        <v>406</v>
      </c>
      <c r="C403" s="104"/>
      <c r="D403" s="104">
        <v>0.86860000000000004</v>
      </c>
      <c r="E403" s="25" t="s">
        <v>61</v>
      </c>
      <c r="F403" s="16"/>
    </row>
    <row r="404" spans="1:6" x14ac:dyDescent="0.25">
      <c r="A404" s="25">
        <v>43420</v>
      </c>
      <c r="B404" s="25" t="s">
        <v>407</v>
      </c>
      <c r="C404" s="104"/>
      <c r="D404" s="104">
        <v>0.90639999999999998</v>
      </c>
      <c r="E404" s="25" t="s">
        <v>61</v>
      </c>
      <c r="F404" s="16"/>
    </row>
    <row r="405" spans="1:6" x14ac:dyDescent="0.25">
      <c r="A405" s="25">
        <v>43524</v>
      </c>
      <c r="B405" s="25" t="s">
        <v>408</v>
      </c>
      <c r="C405" s="104"/>
      <c r="D405" s="104">
        <v>0.9869</v>
      </c>
      <c r="E405" s="25" t="s">
        <v>61</v>
      </c>
      <c r="F405" s="16"/>
    </row>
    <row r="406" spans="1:6" x14ac:dyDescent="0.25">
      <c r="A406" s="25">
        <v>43580</v>
      </c>
      <c r="B406" s="25" t="s">
        <v>409</v>
      </c>
      <c r="C406" s="104"/>
      <c r="D406" s="104">
        <v>0.84470000000000001</v>
      </c>
      <c r="E406" s="25" t="s">
        <v>61</v>
      </c>
      <c r="F406" s="16"/>
    </row>
    <row r="407" spans="1:6" x14ac:dyDescent="0.25">
      <c r="A407" s="25">
        <v>43620</v>
      </c>
      <c r="B407" s="25" t="s">
        <v>410</v>
      </c>
      <c r="C407" s="104"/>
      <c r="D407" s="104">
        <v>0.81840000000000002</v>
      </c>
      <c r="E407" s="25" t="s">
        <v>61</v>
      </c>
      <c r="F407" s="16"/>
    </row>
    <row r="408" spans="1:6" x14ac:dyDescent="0.25">
      <c r="A408" s="25">
        <v>43780</v>
      </c>
      <c r="B408" s="25" t="s">
        <v>411</v>
      </c>
      <c r="C408" s="104"/>
      <c r="D408" s="104">
        <v>0.91849999999999998</v>
      </c>
      <c r="E408" s="25" t="s">
        <v>61</v>
      </c>
      <c r="F408" s="16"/>
    </row>
    <row r="409" spans="1:6" x14ac:dyDescent="0.25">
      <c r="A409" s="25">
        <v>43900</v>
      </c>
      <c r="B409" s="25" t="s">
        <v>412</v>
      </c>
      <c r="C409" s="104"/>
      <c r="D409" s="104">
        <v>0.86780000000000002</v>
      </c>
      <c r="E409" s="25" t="s">
        <v>61</v>
      </c>
      <c r="F409" s="16"/>
    </row>
    <row r="410" spans="1:6" x14ac:dyDescent="0.25">
      <c r="A410" s="25">
        <v>44060</v>
      </c>
      <c r="B410" s="25" t="s">
        <v>413</v>
      </c>
      <c r="C410" s="104"/>
      <c r="D410" s="104">
        <v>1.1373</v>
      </c>
      <c r="E410" s="25" t="s">
        <v>61</v>
      </c>
      <c r="F410" s="16"/>
    </row>
    <row r="411" spans="1:6" x14ac:dyDescent="0.25">
      <c r="A411" s="25">
        <v>44100</v>
      </c>
      <c r="B411" s="25" t="s">
        <v>414</v>
      </c>
      <c r="C411" s="104"/>
      <c r="D411" s="104">
        <v>0.93020000000000003</v>
      </c>
      <c r="E411" s="25" t="s">
        <v>61</v>
      </c>
      <c r="F411" s="16"/>
    </row>
    <row r="412" spans="1:6" x14ac:dyDescent="0.25">
      <c r="A412" s="25">
        <v>44140</v>
      </c>
      <c r="B412" s="25" t="s">
        <v>415</v>
      </c>
      <c r="C412" s="104"/>
      <c r="D412" s="104">
        <v>0.99750000000000005</v>
      </c>
      <c r="E412" s="25" t="s">
        <v>61</v>
      </c>
      <c r="F412" s="16"/>
    </row>
    <row r="413" spans="1:6" x14ac:dyDescent="0.25">
      <c r="A413" s="25">
        <v>44180</v>
      </c>
      <c r="B413" s="25" t="s">
        <v>416</v>
      </c>
      <c r="C413" s="104"/>
      <c r="D413" s="104">
        <v>0.84089999999999998</v>
      </c>
      <c r="E413" s="25" t="s">
        <v>61</v>
      </c>
      <c r="F413" s="16"/>
    </row>
    <row r="414" spans="1:6" x14ac:dyDescent="0.25">
      <c r="A414" s="25">
        <v>44220</v>
      </c>
      <c r="B414" s="25" t="s">
        <v>417</v>
      </c>
      <c r="C414" s="104"/>
      <c r="D414" s="104">
        <v>0.91269999999999996</v>
      </c>
      <c r="E414" s="25" t="s">
        <v>61</v>
      </c>
      <c r="F414" s="16"/>
    </row>
    <row r="415" spans="1:6" x14ac:dyDescent="0.25">
      <c r="A415" s="25">
        <v>44300</v>
      </c>
      <c r="B415" s="25" t="s">
        <v>418</v>
      </c>
      <c r="C415" s="104"/>
      <c r="D415" s="104">
        <v>1.0201</v>
      </c>
      <c r="E415" s="25" t="s">
        <v>61</v>
      </c>
      <c r="F415" s="16"/>
    </row>
    <row r="416" spans="1:6" x14ac:dyDescent="0.25">
      <c r="A416" s="25">
        <v>44420</v>
      </c>
      <c r="B416" s="25" t="s">
        <v>419</v>
      </c>
      <c r="C416" s="104"/>
      <c r="D416" s="104">
        <v>0.86</v>
      </c>
      <c r="E416" s="25" t="s">
        <v>61</v>
      </c>
      <c r="F416" s="16"/>
    </row>
    <row r="417" spans="1:6" x14ac:dyDescent="0.25">
      <c r="A417" s="25">
        <v>44700</v>
      </c>
      <c r="B417" s="25" t="s">
        <v>420</v>
      </c>
      <c r="C417" s="104"/>
      <c r="D417" s="104">
        <v>1.4418</v>
      </c>
      <c r="E417" s="25" t="s">
        <v>61</v>
      </c>
      <c r="F417" s="16"/>
    </row>
    <row r="418" spans="1:6" x14ac:dyDescent="0.25">
      <c r="A418" s="25">
        <v>44940</v>
      </c>
      <c r="B418" s="25" t="s">
        <v>421</v>
      </c>
      <c r="C418" s="104"/>
      <c r="D418" s="104">
        <v>0.78949999999999998</v>
      </c>
      <c r="E418" s="25" t="s">
        <v>61</v>
      </c>
      <c r="F418" s="16"/>
    </row>
    <row r="419" spans="1:6" x14ac:dyDescent="0.25">
      <c r="A419" s="25">
        <v>45060</v>
      </c>
      <c r="B419" s="25" t="s">
        <v>422</v>
      </c>
      <c r="C419" s="104"/>
      <c r="D419" s="104">
        <v>1.0021</v>
      </c>
      <c r="E419" s="25" t="s">
        <v>61</v>
      </c>
      <c r="F419" s="16"/>
    </row>
    <row r="420" spans="1:6" x14ac:dyDescent="0.25">
      <c r="A420" s="25">
        <v>45104</v>
      </c>
      <c r="B420" s="25" t="s">
        <v>423</v>
      </c>
      <c r="C420" s="104"/>
      <c r="D420" s="104">
        <v>1.1759999999999999</v>
      </c>
      <c r="E420" s="25" t="s">
        <v>61</v>
      </c>
      <c r="F420" s="16"/>
    </row>
    <row r="421" spans="1:6" x14ac:dyDescent="0.25">
      <c r="A421" s="25">
        <v>45220</v>
      </c>
      <c r="B421" s="25" t="s">
        <v>424</v>
      </c>
      <c r="C421" s="104"/>
      <c r="D421" s="104">
        <v>0.82879999999999998</v>
      </c>
      <c r="E421" s="25" t="s">
        <v>61</v>
      </c>
      <c r="F421" s="16"/>
    </row>
    <row r="422" spans="1:6" x14ac:dyDescent="0.25">
      <c r="A422" s="25">
        <v>45300</v>
      </c>
      <c r="B422" s="25" t="s">
        <v>425</v>
      </c>
      <c r="C422" s="104"/>
      <c r="D422" s="104">
        <v>0.90310000000000001</v>
      </c>
      <c r="E422" s="25" t="s">
        <v>61</v>
      </c>
      <c r="F422" s="16"/>
    </row>
    <row r="423" spans="1:6" x14ac:dyDescent="0.25">
      <c r="A423" s="25">
        <v>45460</v>
      </c>
      <c r="B423" s="25" t="s">
        <v>426</v>
      </c>
      <c r="C423" s="104"/>
      <c r="D423" s="104">
        <v>0.95579999999999998</v>
      </c>
      <c r="E423" s="25" t="s">
        <v>61</v>
      </c>
      <c r="F423" s="16"/>
    </row>
    <row r="424" spans="1:6" x14ac:dyDescent="0.25">
      <c r="A424" s="25">
        <v>45500</v>
      </c>
      <c r="B424" s="25" t="s">
        <v>427</v>
      </c>
      <c r="C424" s="104"/>
      <c r="D424" s="104">
        <v>0.83050000000000002</v>
      </c>
      <c r="E424" s="25" t="s">
        <v>61</v>
      </c>
      <c r="F424" s="16"/>
    </row>
    <row r="425" spans="1:6" x14ac:dyDescent="0.25">
      <c r="A425" s="25">
        <v>45540</v>
      </c>
      <c r="B425" s="25" t="s">
        <v>428</v>
      </c>
      <c r="C425" s="104"/>
      <c r="D425" s="104">
        <v>0.80320000000000003</v>
      </c>
      <c r="E425" s="25" t="s">
        <v>61</v>
      </c>
      <c r="F425" s="16"/>
    </row>
    <row r="426" spans="1:6" x14ac:dyDescent="0.25">
      <c r="A426" s="25">
        <v>45780</v>
      </c>
      <c r="B426" s="25" t="s">
        <v>429</v>
      </c>
      <c r="C426" s="104"/>
      <c r="D426" s="104">
        <v>0.89980000000000004</v>
      </c>
      <c r="E426" s="25" t="s">
        <v>61</v>
      </c>
      <c r="F426" s="16"/>
    </row>
    <row r="427" spans="1:6" x14ac:dyDescent="0.25">
      <c r="A427" s="25">
        <v>45820</v>
      </c>
      <c r="B427" s="25" t="s">
        <v>430</v>
      </c>
      <c r="C427" s="104"/>
      <c r="D427" s="104">
        <v>0.90369999999999995</v>
      </c>
      <c r="E427" s="25" t="s">
        <v>61</v>
      </c>
      <c r="F427" s="16"/>
    </row>
    <row r="428" spans="1:6" x14ac:dyDescent="0.25">
      <c r="A428" s="25">
        <v>45940</v>
      </c>
      <c r="B428" s="25" t="s">
        <v>431</v>
      </c>
      <c r="C428" s="104"/>
      <c r="D428" s="104">
        <v>1.0301</v>
      </c>
      <c r="E428" s="25" t="s">
        <v>61</v>
      </c>
      <c r="F428" s="16"/>
    </row>
    <row r="429" spans="1:6" x14ac:dyDescent="0.25">
      <c r="A429" s="25">
        <v>46060</v>
      </c>
      <c r="B429" s="25" t="s">
        <v>432</v>
      </c>
      <c r="C429" s="104"/>
      <c r="D429" s="104">
        <v>0.85640000000000005</v>
      </c>
      <c r="E429" s="25" t="s">
        <v>61</v>
      </c>
      <c r="F429" s="16"/>
    </row>
    <row r="430" spans="1:6" x14ac:dyDescent="0.25">
      <c r="A430" s="25">
        <v>46140</v>
      </c>
      <c r="B430" s="25" t="s">
        <v>433</v>
      </c>
      <c r="C430" s="104"/>
      <c r="D430" s="104">
        <v>0.83</v>
      </c>
      <c r="E430" s="25" t="s">
        <v>61</v>
      </c>
      <c r="F430" s="16"/>
    </row>
    <row r="431" spans="1:6" x14ac:dyDescent="0.25">
      <c r="A431" s="25">
        <v>46220</v>
      </c>
      <c r="B431" s="25" t="s">
        <v>434</v>
      </c>
      <c r="C431" s="104"/>
      <c r="D431" s="104">
        <v>0.8</v>
      </c>
      <c r="E431" s="25" t="s">
        <v>61</v>
      </c>
      <c r="F431" s="16"/>
    </row>
    <row r="432" spans="1:6" x14ac:dyDescent="0.25">
      <c r="A432" s="25">
        <v>46300</v>
      </c>
      <c r="B432" s="25" t="s">
        <v>509</v>
      </c>
      <c r="C432" s="104"/>
      <c r="D432" s="104">
        <v>0.8</v>
      </c>
      <c r="E432" s="25" t="s">
        <v>61</v>
      </c>
      <c r="F432" s="16"/>
    </row>
    <row r="433" spans="1:6" x14ac:dyDescent="0.25">
      <c r="A433" s="25">
        <v>46340</v>
      </c>
      <c r="B433" s="25" t="s">
        <v>435</v>
      </c>
      <c r="C433" s="104"/>
      <c r="D433" s="104">
        <v>0.8</v>
      </c>
      <c r="E433" s="25" t="s">
        <v>61</v>
      </c>
      <c r="F433" s="16"/>
    </row>
    <row r="434" spans="1:6" x14ac:dyDescent="0.25">
      <c r="A434" s="25">
        <v>46520</v>
      </c>
      <c r="B434" s="25" t="s">
        <v>436</v>
      </c>
      <c r="C434" s="104"/>
      <c r="D434" s="104">
        <v>1.2745</v>
      </c>
      <c r="E434" s="25" t="s">
        <v>61</v>
      </c>
      <c r="F434" s="16"/>
    </row>
    <row r="435" spans="1:6" x14ac:dyDescent="0.25">
      <c r="A435" s="25">
        <v>46540</v>
      </c>
      <c r="B435" s="25" t="s">
        <v>437</v>
      </c>
      <c r="C435" s="104"/>
      <c r="D435" s="104">
        <v>0.93210000000000004</v>
      </c>
      <c r="E435" s="25" t="s">
        <v>61</v>
      </c>
      <c r="F435" s="16"/>
    </row>
    <row r="436" spans="1:6" x14ac:dyDescent="0.25">
      <c r="A436" s="25">
        <v>46660</v>
      </c>
      <c r="B436" s="25" t="s">
        <v>438</v>
      </c>
      <c r="C436" s="104"/>
      <c r="D436" s="104">
        <v>0.8</v>
      </c>
      <c r="E436" s="25" t="s">
        <v>61</v>
      </c>
      <c r="F436" s="16"/>
    </row>
    <row r="437" spans="1:6" x14ac:dyDescent="0.25">
      <c r="A437" s="25">
        <v>46700</v>
      </c>
      <c r="B437" s="25" t="s">
        <v>439</v>
      </c>
      <c r="C437" s="104"/>
      <c r="D437" s="104">
        <v>1.7141999999999999</v>
      </c>
      <c r="E437" s="25" t="s">
        <v>61</v>
      </c>
      <c r="F437" s="16"/>
    </row>
    <row r="438" spans="1:6" x14ac:dyDescent="0.25">
      <c r="A438" s="25">
        <v>47020</v>
      </c>
      <c r="B438" s="25" t="s">
        <v>440</v>
      </c>
      <c r="C438" s="104"/>
      <c r="D438" s="104">
        <v>0.85240000000000005</v>
      </c>
      <c r="E438" s="25" t="s">
        <v>61</v>
      </c>
      <c r="F438" s="16"/>
    </row>
    <row r="439" spans="1:6" x14ac:dyDescent="0.25">
      <c r="A439" s="25">
        <v>47220</v>
      </c>
      <c r="B439" s="25" t="s">
        <v>441</v>
      </c>
      <c r="C439" s="104"/>
      <c r="D439" s="104">
        <v>1.0490999999999999</v>
      </c>
      <c r="E439" s="25" t="s">
        <v>61</v>
      </c>
      <c r="F439" s="16"/>
    </row>
    <row r="440" spans="1:6" x14ac:dyDescent="0.25">
      <c r="A440" s="25">
        <v>47260</v>
      </c>
      <c r="B440" s="25" t="s">
        <v>442</v>
      </c>
      <c r="C440" s="104"/>
      <c r="D440" s="104">
        <v>0.90090000000000003</v>
      </c>
      <c r="E440" s="25" t="s">
        <v>61</v>
      </c>
      <c r="F440" s="16"/>
    </row>
    <row r="441" spans="1:6" x14ac:dyDescent="0.25">
      <c r="A441" s="25">
        <v>47300</v>
      </c>
      <c r="B441" s="25" t="s">
        <v>443</v>
      </c>
      <c r="C441" s="104"/>
      <c r="D441" s="104">
        <v>0.95130000000000003</v>
      </c>
      <c r="E441" s="25" t="s">
        <v>61</v>
      </c>
      <c r="F441" s="16"/>
    </row>
    <row r="442" spans="1:6" x14ac:dyDescent="0.25">
      <c r="A442" s="25">
        <v>47380</v>
      </c>
      <c r="B442" s="25" t="s">
        <v>444</v>
      </c>
      <c r="C442" s="104"/>
      <c r="D442" s="104">
        <v>0.84570000000000001</v>
      </c>
      <c r="E442" s="25" t="s">
        <v>61</v>
      </c>
      <c r="F442" s="16"/>
    </row>
    <row r="443" spans="1:6" x14ac:dyDescent="0.25">
      <c r="A443" s="25">
        <v>47460</v>
      </c>
      <c r="B443" s="25" t="s">
        <v>445</v>
      </c>
      <c r="C443" s="104"/>
      <c r="D443" s="104">
        <v>1.0814999999999999</v>
      </c>
      <c r="E443" s="25" t="s">
        <v>61</v>
      </c>
      <c r="F443" s="16"/>
    </row>
    <row r="444" spans="1:6" x14ac:dyDescent="0.25">
      <c r="A444" s="25">
        <v>47580</v>
      </c>
      <c r="B444" s="25" t="s">
        <v>446</v>
      </c>
      <c r="C444" s="104"/>
      <c r="D444" s="104">
        <v>0.8</v>
      </c>
      <c r="E444" s="25" t="s">
        <v>61</v>
      </c>
      <c r="F444" s="16"/>
    </row>
    <row r="445" spans="1:6" x14ac:dyDescent="0.25">
      <c r="A445" s="25">
        <v>47664</v>
      </c>
      <c r="B445" s="25" t="s">
        <v>447</v>
      </c>
      <c r="C445" s="104"/>
      <c r="D445" s="104">
        <v>0.9456</v>
      </c>
      <c r="E445" s="25" t="s">
        <v>61</v>
      </c>
      <c r="F445" s="16"/>
    </row>
    <row r="446" spans="1:6" x14ac:dyDescent="0.25">
      <c r="A446" s="25">
        <v>47894</v>
      </c>
      <c r="B446" s="25" t="s">
        <v>448</v>
      </c>
      <c r="C446" s="104"/>
      <c r="D446" s="104">
        <v>1.0347</v>
      </c>
      <c r="E446" s="25" t="s">
        <v>61</v>
      </c>
      <c r="F446" s="16"/>
    </row>
    <row r="447" spans="1:6" x14ac:dyDescent="0.25">
      <c r="A447" s="25">
        <v>47940</v>
      </c>
      <c r="B447" s="25" t="s">
        <v>449</v>
      </c>
      <c r="C447" s="104"/>
      <c r="D447" s="104">
        <v>0.82230000000000003</v>
      </c>
      <c r="E447" s="25" t="s">
        <v>61</v>
      </c>
      <c r="F447" s="16"/>
    </row>
    <row r="448" spans="1:6" x14ac:dyDescent="0.25">
      <c r="A448" s="25">
        <v>48060</v>
      </c>
      <c r="B448" s="25" t="s">
        <v>450</v>
      </c>
      <c r="C448" s="104"/>
      <c r="D448" s="104">
        <v>0.90549999999999997</v>
      </c>
      <c r="E448" s="25" t="s">
        <v>61</v>
      </c>
      <c r="F448" s="16"/>
    </row>
    <row r="449" spans="1:6" x14ac:dyDescent="0.25">
      <c r="A449" s="25">
        <v>48140</v>
      </c>
      <c r="B449" s="25" t="s">
        <v>451</v>
      </c>
      <c r="C449" s="104"/>
      <c r="D449" s="104">
        <v>0.8962</v>
      </c>
      <c r="E449" s="25" t="s">
        <v>61</v>
      </c>
      <c r="F449" s="16"/>
    </row>
    <row r="450" spans="1:6" x14ac:dyDescent="0.25">
      <c r="A450" s="25">
        <v>48260</v>
      </c>
      <c r="B450" s="25" t="s">
        <v>452</v>
      </c>
      <c r="C450" s="104"/>
      <c r="D450" s="104">
        <v>0.8</v>
      </c>
      <c r="E450" s="25" t="s">
        <v>61</v>
      </c>
      <c r="F450" s="16"/>
    </row>
    <row r="451" spans="1:6" x14ac:dyDescent="0.25">
      <c r="A451" s="25">
        <v>48300</v>
      </c>
      <c r="B451" s="25" t="s">
        <v>453</v>
      </c>
      <c r="C451" s="104"/>
      <c r="D451" s="104">
        <v>1.0076000000000001</v>
      </c>
      <c r="E451" s="25" t="s">
        <v>61</v>
      </c>
      <c r="F451" s="16"/>
    </row>
    <row r="452" spans="1:6" x14ac:dyDescent="0.25">
      <c r="A452" s="25">
        <v>48424</v>
      </c>
      <c r="B452" s="25" t="s">
        <v>454</v>
      </c>
      <c r="C452" s="104"/>
      <c r="D452" s="104">
        <v>0.91500000000000004</v>
      </c>
      <c r="E452" s="25" t="s">
        <v>61</v>
      </c>
      <c r="F452" s="16"/>
    </row>
    <row r="453" spans="1:6" x14ac:dyDescent="0.25">
      <c r="A453" s="25">
        <v>48540</v>
      </c>
      <c r="B453" s="25" t="s">
        <v>455</v>
      </c>
      <c r="C453" s="104"/>
      <c r="D453" s="104">
        <v>0.77249999999999996</v>
      </c>
      <c r="E453" s="25" t="s">
        <v>61</v>
      </c>
      <c r="F453" s="16"/>
    </row>
    <row r="454" spans="1:6" x14ac:dyDescent="0.25">
      <c r="A454" s="25">
        <v>48620</v>
      </c>
      <c r="B454" s="25" t="s">
        <v>456</v>
      </c>
      <c r="C454" s="104"/>
      <c r="D454" s="104">
        <v>0.86050000000000004</v>
      </c>
      <c r="E454" s="25" t="s">
        <v>61</v>
      </c>
      <c r="F454" s="16"/>
    </row>
    <row r="455" spans="1:6" x14ac:dyDescent="0.25">
      <c r="A455" s="25">
        <v>48660</v>
      </c>
      <c r="B455" s="25" t="s">
        <v>457</v>
      </c>
      <c r="C455" s="104"/>
      <c r="D455" s="104">
        <v>0.90159999999999996</v>
      </c>
      <c r="E455" s="25" t="s">
        <v>61</v>
      </c>
      <c r="F455" s="16"/>
    </row>
    <row r="456" spans="1:6" x14ac:dyDescent="0.25">
      <c r="A456" s="25">
        <v>48700</v>
      </c>
      <c r="B456" s="25" t="s">
        <v>458</v>
      </c>
      <c r="C456" s="104"/>
      <c r="D456" s="104">
        <v>0.84640000000000004</v>
      </c>
      <c r="E456" s="25" t="s">
        <v>61</v>
      </c>
      <c r="F456" s="16"/>
    </row>
    <row r="457" spans="1:6" x14ac:dyDescent="0.25">
      <c r="A457" s="25">
        <v>48864</v>
      </c>
      <c r="B457" s="25" t="s">
        <v>459</v>
      </c>
      <c r="C457" s="104"/>
      <c r="D457" s="104">
        <v>1.0920000000000001</v>
      </c>
      <c r="E457" s="25" t="s">
        <v>61</v>
      </c>
      <c r="F457" s="16"/>
    </row>
    <row r="458" spans="1:6" x14ac:dyDescent="0.25">
      <c r="A458" s="25">
        <v>48900</v>
      </c>
      <c r="B458" s="25" t="s">
        <v>460</v>
      </c>
      <c r="C458" s="104"/>
      <c r="D458" s="104">
        <v>0.86270000000000002</v>
      </c>
      <c r="E458" s="25" t="s">
        <v>61</v>
      </c>
      <c r="F458" s="16"/>
    </row>
    <row r="459" spans="1:6" x14ac:dyDescent="0.25">
      <c r="A459" s="25">
        <v>49020</v>
      </c>
      <c r="B459" s="25" t="s">
        <v>461</v>
      </c>
      <c r="C459" s="104"/>
      <c r="D459" s="104">
        <v>0.89910000000000001</v>
      </c>
      <c r="E459" s="25" t="s">
        <v>61</v>
      </c>
      <c r="F459" s="16"/>
    </row>
    <row r="460" spans="1:6" x14ac:dyDescent="0.25">
      <c r="A460" s="25">
        <v>49180</v>
      </c>
      <c r="B460" s="25" t="s">
        <v>462</v>
      </c>
      <c r="C460" s="104"/>
      <c r="D460" s="104">
        <v>0.87390000000000001</v>
      </c>
      <c r="E460" s="25" t="s">
        <v>61</v>
      </c>
      <c r="F460" s="16"/>
    </row>
    <row r="461" spans="1:6" x14ac:dyDescent="0.25">
      <c r="A461" s="25">
        <v>49340</v>
      </c>
      <c r="B461" s="25" t="s">
        <v>463</v>
      </c>
      <c r="C461" s="104"/>
      <c r="D461" s="104">
        <v>1.1762999999999999</v>
      </c>
      <c r="E461" s="25" t="s">
        <v>61</v>
      </c>
      <c r="F461" s="16"/>
    </row>
    <row r="462" spans="1:6" x14ac:dyDescent="0.25">
      <c r="A462" s="25">
        <v>49420</v>
      </c>
      <c r="B462" s="25" t="s">
        <v>464</v>
      </c>
      <c r="C462" s="104"/>
      <c r="D462" s="104">
        <v>0.99619999999999997</v>
      </c>
      <c r="E462" s="25" t="s">
        <v>61</v>
      </c>
      <c r="F462" s="16"/>
    </row>
    <row r="463" spans="1:6" x14ac:dyDescent="0.25">
      <c r="A463" s="25">
        <v>49620</v>
      </c>
      <c r="B463" s="25" t="s">
        <v>465</v>
      </c>
      <c r="C463" s="104"/>
      <c r="D463" s="104">
        <v>0.98499999999999999</v>
      </c>
      <c r="E463" s="25" t="s">
        <v>61</v>
      </c>
      <c r="F463" s="16"/>
    </row>
    <row r="464" spans="1:6" x14ac:dyDescent="0.25">
      <c r="A464" s="25">
        <v>49660</v>
      </c>
      <c r="B464" s="25" t="s">
        <v>466</v>
      </c>
      <c r="C464" s="104"/>
      <c r="D464" s="104">
        <v>0.8</v>
      </c>
      <c r="E464" s="25" t="s">
        <v>61</v>
      </c>
      <c r="F464" s="16"/>
    </row>
    <row r="465" spans="1:6" x14ac:dyDescent="0.25">
      <c r="A465" s="25">
        <v>49700</v>
      </c>
      <c r="B465" s="25" t="s">
        <v>467</v>
      </c>
      <c r="C465" s="104"/>
      <c r="D465" s="104">
        <v>1.2806999999999999</v>
      </c>
      <c r="E465" s="25" t="s">
        <v>61</v>
      </c>
      <c r="F465" s="16"/>
    </row>
    <row r="466" spans="1:6" x14ac:dyDescent="0.25">
      <c r="A466" s="25">
        <v>49740</v>
      </c>
      <c r="B466" s="25" t="s">
        <v>468</v>
      </c>
      <c r="C466" s="104"/>
      <c r="D466" s="104">
        <v>1.0119</v>
      </c>
      <c r="E466" s="25" t="s">
        <v>61</v>
      </c>
      <c r="F466" s="16"/>
    </row>
  </sheetData>
  <sheetProtection algorithmName="SHA-512" hashValue="BoARV3vKKw/rgZIFL9qg5xLaGvaemdFhQSKTuG1Rws/ZhYAoPoQXwYZtpWfJo7E7cXbIENT9ZjsYiIbdL1Jb3A==" saltValue="rz8zHMnoXDf1ubKORVlxCg==" spinCount="100000" sheet="1" objects="1" scenarios="1" selectLockedCells="1"/>
  <pageMargins left="0.25" right="0.25" top="0.5" bottom="0.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ikesCount xmlns="http://schemas.microsoft.com/sharepoint/v3" xsi:nil="true"/>
    <Ratings xmlns="http://schemas.microsoft.com/sharepoint/v3" xsi:nil="true"/>
    <LikedBy xmlns="http://schemas.microsoft.com/sharepoint/v3">
      <UserInfo>
        <DisplayName/>
        <AccountId xsi:nil="true"/>
        <AccountType/>
      </UserInfo>
    </LikedBy>
    <RatedBy xmlns="http://schemas.microsoft.com/sharepoint/v3">
      <UserInfo>
        <DisplayName/>
        <AccountId xsi:nil="true"/>
        <AccountType/>
      </UserInfo>
    </RatedBy>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C3001E489290C468D01DACFB8C91942" ma:contentTypeVersion="12" ma:contentTypeDescription="Create a new document." ma:contentTypeScope="" ma:versionID="c59abc1008f6c00f2ea7738c837ae4fe">
  <xsd:schema xmlns:xsd="http://www.w3.org/2001/XMLSchema" xmlns:xs="http://www.w3.org/2001/XMLSchema" xmlns:p="http://schemas.microsoft.com/office/2006/metadata/properties" xmlns:ns1="http://schemas.microsoft.com/sharepoint/v3" targetNamespace="http://schemas.microsoft.com/office/2006/metadata/properties" ma:root="true" ma:fieldsID="cd4457e2903a8ceff04ca3266a6e9f77" ns1:_="">
    <xsd:import namespace="http://schemas.microsoft.com/sharepoint/v3"/>
    <xsd:element name="properties">
      <xsd:complexType>
        <xsd:sequence>
          <xsd:element name="documentManagement">
            <xsd:complexType>
              <xsd:all>
                <xsd:element ref="ns1:_dlc_Exempt" minOccurs="0"/>
                <xsd:element ref="ns1:AverageRating" minOccurs="0"/>
                <xsd:element ref="ns1:RatingCount" minOccurs="0"/>
                <xsd:element ref="ns1:RatedBy" minOccurs="0"/>
                <xsd:element ref="ns1:Ratings" minOccurs="0"/>
                <xsd:element ref="ns1:LikesCount" minOccurs="0"/>
                <xsd:element ref="ns1:LikedB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8" nillable="true" ma:displayName="Exempt from Policy" ma:hidden="true" ma:internalName="_dlc_Exempt" ma:readOnly="true">
      <xsd:simpleType>
        <xsd:restriction base="dms:Unknown"/>
      </xsd:simpleType>
    </xsd:element>
    <xsd:element name="AverageRating" ma:index="9" nillable="true" ma:displayName="Rating (0-5)" ma:decimals="2" ma:description="Average value of all the ratings that have been submitted" ma:internalName="AverageRating" ma:readOnly="true">
      <xsd:simpleType>
        <xsd:restriction base="dms:Number"/>
      </xsd:simpleType>
    </xsd:element>
    <xsd:element name="RatingCount" ma:index="10" nillable="true" ma:displayName="Number of Ratings" ma:decimals="0" ma:description="Number of ratings submitted" ma:internalName="RatingCount" ma:readOnly="true">
      <xsd:simpleType>
        <xsd:restriction base="dms:Number"/>
      </xsd:simpleType>
    </xsd:element>
    <xsd:element name="RatedBy" ma:index="11" nillable="true" ma:displayName="Rated By" ma:description="Users rated the item."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12" nillable="true" ma:displayName="User ratings" ma:description="User ratings for the item" ma:hidden="true" ma:internalName="Ratings">
      <xsd:simpleType>
        <xsd:restriction base="dms:Note"/>
      </xsd:simpleType>
    </xsd:element>
    <xsd:element name="LikesCount" ma:index="13" nillable="true" ma:displayName="Number of Likes" ma:internalName="LikesCount">
      <xsd:simpleType>
        <xsd:restriction base="dms:Unknown"/>
      </xsd:simpleType>
    </xsd:element>
    <xsd:element name="LikedBy" ma:index="14" nillable="true" ma:displayName="Liked By"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p:Policy xmlns:p="office.server.policy" id="" local="true">
  <p:Name>Document</p:Name>
  <p:Description/>
  <p:Statement/>
  <p:PolicyItems>
    <p:PolicyItem featureId="Microsoft.Office.RecordsManagement.PolicyFeatures.PolicyAudit" staticId="0x0101004C3001E489290C468D01DACFB8C91942|8138272" UniqueId="42ad47a9-5020-4163-b4e1-5859bb9ed965">
      <p:Name>Auditing</p:Name>
      <p:Description>Audits user actions on documents and list items to the Audit Log.</p:Description>
      <p:CustomData>
        <Audit>
          <Update/>
          <View/>
          <CheckInOut/>
          <MoveCopy/>
          <DeleteRestore/>
        </Audit>
      </p:CustomData>
    </p:PolicyItem>
  </p:PolicyItems>
</p:Policy>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59BE6B-CBBC-4BC7-83B2-1184C148B963}">
  <ds:schemaRefs>
    <ds:schemaRef ds:uri="http://schemas.openxmlformats.org/package/2006/metadata/core-properties"/>
    <ds:schemaRef ds:uri="http://schemas.microsoft.com/office/infopath/2007/PartnerControls"/>
    <ds:schemaRef ds:uri="http://purl.org/dc/elements/1.1/"/>
    <ds:schemaRef ds:uri="http://schemas.microsoft.com/office/2006/documentManagement/types"/>
    <ds:schemaRef ds:uri="http://schemas.microsoft.com/sharepoint/v3"/>
    <ds:schemaRef ds:uri="http://www.w3.org/XML/1998/namespace"/>
    <ds:schemaRef ds:uri="http://purl.org/dc/dcmitype/"/>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11AE2CFD-1A94-4ACB-BA71-2F40B0764B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0096D12-4BF7-4AA7-AD88-AAD90C8EF90D}">
  <ds:schemaRefs>
    <ds:schemaRef ds:uri="office.server.policy"/>
  </ds:schemaRefs>
</ds:datastoreItem>
</file>

<file path=customXml/itemProps4.xml><?xml version="1.0" encoding="utf-8"?>
<ds:datastoreItem xmlns:ds="http://schemas.openxmlformats.org/officeDocument/2006/customXml" ds:itemID="{D7000D8C-4313-4415-9CCD-CF19B504CD4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FY 2019 Hospice </vt:lpstr>
      <vt:lpstr>FY 2019 No Quality Data </vt:lpstr>
      <vt:lpstr>Provider Instructions</vt:lpstr>
      <vt:lpstr>CBSA list</vt:lpstr>
      <vt:lpstr>'CBSA list'!Print_Area</vt:lpstr>
      <vt:lpstr>'FY 2019 No Quality Data '!Print_Area</vt:lpstr>
    </vt:vector>
  </TitlesOfParts>
  <Company>National Government Services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Tracey Brzozowski</dc:creator>
  <cp:lastModifiedBy>CSI</cp:lastModifiedBy>
  <cp:lastPrinted>2018-09-24T12:45:48Z</cp:lastPrinted>
  <dcterms:created xsi:type="dcterms:W3CDTF">2017-10-02T16:43:28Z</dcterms:created>
  <dcterms:modified xsi:type="dcterms:W3CDTF">2018-12-17T16:40:16Z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0x0101004C3001E489290C468D01DACFB8C91942</vt:lpwstr>
  </property>
</Properties>
</file>